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C721" lockStructure="1"/>
  <bookViews>
    <workbookView xWindow="115" yWindow="81" windowWidth="15598" windowHeight="7937"/>
  </bookViews>
  <sheets>
    <sheet name="INPUT" sheetId="11" r:id="rId1"/>
    <sheet name="10" sheetId="10" state="hidden" r:id="rId2"/>
    <sheet name="12OLD" sheetId="1" state="hidden" r:id="rId3"/>
    <sheet name="18" sheetId="4" state="hidden" r:id="rId4"/>
    <sheet name="24" sheetId="5" state="hidden" r:id="rId5"/>
    <sheet name="30" sheetId="6" state="hidden" r:id="rId6"/>
    <sheet name="36" sheetId="7" state="hidden" r:id="rId7"/>
    <sheet name="48" sheetId="8" state="hidden" r:id="rId8"/>
    <sheet name="48 (2)" sheetId="12" state="hidden" r:id="rId9"/>
    <sheet name="12" sheetId="16" r:id="rId10"/>
    <sheet name="KARTU" sheetId="15" state="hidden" r:id="rId11"/>
    <sheet name="Sheet2" sheetId="2" state="hidden" r:id="rId12"/>
    <sheet name="Sheet3" sheetId="3" state="hidden" r:id="rId13"/>
  </sheets>
  <definedNames>
    <definedName name="_xlnm.Print_Area" localSheetId="9">'12'!$A$1:$O$36</definedName>
    <definedName name="_xlnm.Print_Area" localSheetId="10">KARTU!$A$1:$O$36</definedName>
    <definedName name="_xlnm.Print_Titles" localSheetId="6">'36'!$10:$11</definedName>
    <definedName name="_xlnm.Print_Titles" localSheetId="7">'48'!$10:$11</definedName>
    <definedName name="_xlnm.Print_Titles" localSheetId="8">'48 (2)'!$10:$11</definedName>
  </definedNames>
  <calcPr calcId="145621"/>
</workbook>
</file>

<file path=xl/calcChain.xml><?xml version="1.0" encoding="utf-8"?>
<calcChain xmlns="http://schemas.openxmlformats.org/spreadsheetml/2006/main">
  <c r="F6" i="16" l="1"/>
  <c r="G27" i="16" s="1"/>
  <c r="G15" i="16"/>
  <c r="G28" i="16" s="1"/>
  <c r="G21" i="16" l="1"/>
  <c r="F9" i="16"/>
  <c r="C15" i="16" s="1"/>
  <c r="I30" i="16"/>
  <c r="L9" i="16"/>
  <c r="L8" i="16"/>
  <c r="F8" i="16"/>
  <c r="F7" i="16"/>
  <c r="I6" i="16"/>
  <c r="L5" i="16"/>
  <c r="N15" i="16" s="1"/>
  <c r="N16" i="16" s="1"/>
  <c r="F5" i="16"/>
  <c r="I30" i="15"/>
  <c r="G28" i="15"/>
  <c r="L9" i="15"/>
  <c r="F9" i="15"/>
  <c r="C15" i="15" s="1"/>
  <c r="L8" i="15"/>
  <c r="F8" i="15"/>
  <c r="F7" i="15"/>
  <c r="I6" i="15"/>
  <c r="F6" i="15"/>
  <c r="L5" i="15"/>
  <c r="N15" i="15" s="1"/>
  <c r="F5" i="15"/>
  <c r="L2" i="1"/>
  <c r="C13" i="1" s="1"/>
  <c r="I4" i="1"/>
  <c r="F6" i="12"/>
  <c r="F5" i="12"/>
  <c r="L7" i="12"/>
  <c r="F4" i="12"/>
  <c r="F3" i="12"/>
  <c r="F7" i="12"/>
  <c r="L6" i="12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I4" i="12"/>
  <c r="L3" i="12"/>
  <c r="M13" i="12" s="1"/>
  <c r="L2" i="12"/>
  <c r="C13" i="12" s="1"/>
  <c r="L2" i="8"/>
  <c r="C13" i="8" s="1"/>
  <c r="L2" i="7"/>
  <c r="L2" i="6"/>
  <c r="C13" i="6" s="1"/>
  <c r="L2" i="5"/>
  <c r="L2" i="4"/>
  <c r="C13" i="4" s="1"/>
  <c r="F4" i="7"/>
  <c r="I4" i="4"/>
  <c r="L7" i="8"/>
  <c r="L6" i="8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L7" i="7"/>
  <c r="L6" i="7"/>
  <c r="L7" i="6"/>
  <c r="L6" i="6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L7" i="5"/>
  <c r="L6" i="5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L7" i="4"/>
  <c r="L6" i="4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I4" i="8"/>
  <c r="I4" i="7"/>
  <c r="J4" i="7" s="1"/>
  <c r="I4" i="6"/>
  <c r="I4" i="5"/>
  <c r="L3" i="4"/>
  <c r="M13" i="4" s="1"/>
  <c r="L3" i="8"/>
  <c r="M13" i="8" s="1"/>
  <c r="L3" i="7"/>
  <c r="M13" i="7" s="1"/>
  <c r="L3" i="6"/>
  <c r="M13" i="6" s="1"/>
  <c r="L3" i="5"/>
  <c r="M13" i="5" s="1"/>
  <c r="F7" i="8"/>
  <c r="F4" i="8"/>
  <c r="F3" i="8"/>
  <c r="F2" i="8"/>
  <c r="F7" i="7"/>
  <c r="F3" i="7"/>
  <c r="F2" i="7"/>
  <c r="F7" i="6"/>
  <c r="F4" i="6"/>
  <c r="F3" i="6"/>
  <c r="F2" i="6"/>
  <c r="F7" i="5"/>
  <c r="F4" i="5"/>
  <c r="F3" i="5"/>
  <c r="F2" i="5"/>
  <c r="F7" i="4"/>
  <c r="F4" i="4"/>
  <c r="F3" i="4"/>
  <c r="F2" i="4"/>
  <c r="L7" i="1"/>
  <c r="L6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L7" i="10"/>
  <c r="L6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I4" i="10"/>
  <c r="L3" i="1"/>
  <c r="F7" i="1"/>
  <c r="F4" i="1"/>
  <c r="F3" i="1"/>
  <c r="F2" i="1"/>
  <c r="L3" i="10"/>
  <c r="M13" i="10" s="1"/>
  <c r="L2" i="10"/>
  <c r="F7" i="10"/>
  <c r="F4" i="10"/>
  <c r="F3" i="10"/>
  <c r="F2" i="10"/>
  <c r="C13" i="7"/>
  <c r="D18" i="7" s="1"/>
  <c r="D20" i="7"/>
  <c r="O2" i="7"/>
  <c r="D34" i="7"/>
  <c r="D31" i="7"/>
  <c r="D29" i="7"/>
  <c r="D30" i="7"/>
  <c r="D38" i="7"/>
  <c r="D17" i="7"/>
  <c r="O2" i="5"/>
  <c r="C13" i="5"/>
  <c r="D29" i="5" s="1"/>
  <c r="O2" i="6"/>
  <c r="O2" i="10"/>
  <c r="C13" i="10"/>
  <c r="D16" i="10" s="1"/>
  <c r="D21" i="10"/>
  <c r="N17" i="16" l="1"/>
  <c r="D41" i="12"/>
  <c r="D43" i="12"/>
  <c r="D61" i="12"/>
  <c r="D31" i="12"/>
  <c r="D36" i="12"/>
  <c r="D38" i="12"/>
  <c r="D21" i="12"/>
  <c r="D44" i="12"/>
  <c r="D58" i="12"/>
  <c r="D14" i="12"/>
  <c r="D24" i="12"/>
  <c r="D19" i="12"/>
  <c r="D51" i="12"/>
  <c r="D60" i="12"/>
  <c r="D37" i="12"/>
  <c r="D54" i="12"/>
  <c r="D39" i="12"/>
  <c r="D20" i="12"/>
  <c r="D48" i="12"/>
  <c r="D46" i="12"/>
  <c r="D45" i="12"/>
  <c r="D30" i="12"/>
  <c r="D27" i="12"/>
  <c r="D29" i="12"/>
  <c r="D15" i="12"/>
  <c r="D34" i="12"/>
  <c r="D57" i="12"/>
  <c r="D56" i="12"/>
  <c r="D59" i="12"/>
  <c r="D26" i="12"/>
  <c r="D42" i="12"/>
  <c r="D23" i="12"/>
  <c r="D49" i="12"/>
  <c r="D32" i="12"/>
  <c r="D50" i="12"/>
  <c r="D40" i="12"/>
  <c r="D22" i="12"/>
  <c r="D35" i="12"/>
  <c r="D33" i="12"/>
  <c r="D25" i="12"/>
  <c r="D53" i="12"/>
  <c r="D18" i="12"/>
  <c r="D47" i="12"/>
  <c r="D52" i="12"/>
  <c r="D17" i="12"/>
  <c r="D55" i="12"/>
  <c r="D16" i="12"/>
  <c r="D28" i="12"/>
  <c r="D41" i="7"/>
  <c r="D25" i="7"/>
  <c r="D21" i="7"/>
  <c r="D37" i="5"/>
  <c r="D24" i="7"/>
  <c r="D36" i="7"/>
  <c r="D44" i="7"/>
  <c r="D45" i="7" s="1"/>
  <c r="D46" i="7" s="1"/>
  <c r="D47" i="7" s="1"/>
  <c r="D48" i="7" s="1"/>
  <c r="D49" i="7" s="1"/>
  <c r="D23" i="7"/>
  <c r="D16" i="5"/>
  <c r="D28" i="7"/>
  <c r="D37" i="7"/>
  <c r="D22" i="7"/>
  <c r="D43" i="7"/>
  <c r="D23" i="5"/>
  <c r="D39" i="7"/>
  <c r="D26" i="7"/>
  <c r="D18" i="5"/>
  <c r="D14" i="7"/>
  <c r="D33" i="7"/>
  <c r="D16" i="7"/>
  <c r="D14" i="5"/>
  <c r="D19" i="7"/>
  <c r="D42" i="7"/>
  <c r="O2" i="12"/>
  <c r="D40" i="7"/>
  <c r="D32" i="7"/>
  <c r="D35" i="7"/>
  <c r="D17" i="10"/>
  <c r="D15" i="7"/>
  <c r="D27" i="7"/>
  <c r="O2" i="4"/>
  <c r="D29" i="4"/>
  <c r="D20" i="4"/>
  <c r="D30" i="4"/>
  <c r="D17" i="4"/>
  <c r="D15" i="4"/>
  <c r="D27" i="4"/>
  <c r="D18" i="4"/>
  <c r="D19" i="4"/>
  <c r="D24" i="4"/>
  <c r="D23" i="4"/>
  <c r="D25" i="4"/>
  <c r="D31" i="4"/>
  <c r="D21" i="4"/>
  <c r="D22" i="4"/>
  <c r="D28" i="4"/>
  <c r="D14" i="4"/>
  <c r="D26" i="4"/>
  <c r="D16" i="4"/>
  <c r="D22" i="10"/>
  <c r="D21" i="5"/>
  <c r="D20" i="5"/>
  <c r="D26" i="5"/>
  <c r="D33" i="5"/>
  <c r="D35" i="5"/>
  <c r="D20" i="10"/>
  <c r="D18" i="10"/>
  <c r="N6" i="1"/>
  <c r="D19" i="5"/>
  <c r="D27" i="5"/>
  <c r="D19" i="10"/>
  <c r="D34" i="5"/>
  <c r="D28" i="5"/>
  <c r="D36" i="5"/>
  <c r="D24" i="5"/>
  <c r="D15" i="10"/>
  <c r="D17" i="5"/>
  <c r="D22" i="5"/>
  <c r="D15" i="5"/>
  <c r="D30" i="5"/>
  <c r="D31" i="5"/>
  <c r="D23" i="10"/>
  <c r="D24" i="10" s="1"/>
  <c r="D25" i="10" s="1"/>
  <c r="D14" i="10"/>
  <c r="O2" i="8"/>
  <c r="D39" i="6"/>
  <c r="D35" i="6"/>
  <c r="D23" i="6"/>
  <c r="D29" i="6"/>
  <c r="D33" i="6"/>
  <c r="D20" i="6"/>
  <c r="D27" i="6"/>
  <c r="D40" i="6"/>
  <c r="D41" i="6" s="1"/>
  <c r="D42" i="6" s="1"/>
  <c r="D43" i="6" s="1"/>
  <c r="D18" i="6"/>
  <c r="D38" i="6"/>
  <c r="D15" i="6"/>
  <c r="D31" i="6"/>
  <c r="D36" i="6"/>
  <c r="D25" i="6"/>
  <c r="D34" i="6"/>
  <c r="D16" i="6"/>
  <c r="D28" i="6"/>
  <c r="D32" i="6"/>
  <c r="D24" i="6"/>
  <c r="D22" i="6"/>
  <c r="D26" i="6"/>
  <c r="D19" i="6"/>
  <c r="D37" i="6"/>
  <c r="D30" i="6"/>
  <c r="D17" i="6"/>
  <c r="D21" i="6"/>
  <c r="D14" i="6"/>
  <c r="D48" i="8"/>
  <c r="D38" i="8"/>
  <c r="D30" i="8"/>
  <c r="D34" i="8"/>
  <c r="D57" i="8"/>
  <c r="D33" i="8"/>
  <c r="D52" i="8"/>
  <c r="D37" i="8"/>
  <c r="D24" i="8"/>
  <c r="D45" i="8"/>
  <c r="D16" i="8"/>
  <c r="D27" i="8"/>
  <c r="D35" i="8"/>
  <c r="D39" i="8"/>
  <c r="D49" i="8"/>
  <c r="D50" i="8"/>
  <c r="D61" i="8"/>
  <c r="D26" i="8"/>
  <c r="D32" i="8"/>
  <c r="D56" i="8"/>
  <c r="D17" i="8"/>
  <c r="D21" i="8"/>
  <c r="D47" i="8"/>
  <c r="D51" i="8"/>
  <c r="D19" i="8"/>
  <c r="D23" i="8"/>
  <c r="D44" i="8"/>
  <c r="D31" i="8"/>
  <c r="D59" i="8"/>
  <c r="D41" i="8"/>
  <c r="D15" i="8"/>
  <c r="D36" i="8"/>
  <c r="D43" i="8"/>
  <c r="D53" i="8"/>
  <c r="D28" i="8"/>
  <c r="D29" i="8"/>
  <c r="D40" i="8"/>
  <c r="D42" i="8"/>
  <c r="D20" i="8"/>
  <c r="D60" i="8"/>
  <c r="D54" i="8"/>
  <c r="D46" i="8"/>
  <c r="D14" i="8"/>
  <c r="D25" i="8"/>
  <c r="D18" i="8"/>
  <c r="D58" i="8"/>
  <c r="D22" i="8"/>
  <c r="D55" i="8"/>
  <c r="D25" i="5"/>
  <c r="D32" i="5"/>
  <c r="J6" i="15"/>
  <c r="D26" i="16"/>
  <c r="D18" i="16"/>
  <c r="D16" i="16"/>
  <c r="Q16" i="16" s="1"/>
  <c r="I16" i="16" s="1"/>
  <c r="D25" i="16"/>
  <c r="D17" i="16"/>
  <c r="D21" i="16"/>
  <c r="D24" i="16"/>
  <c r="D22" i="16"/>
  <c r="D20" i="16"/>
  <c r="D23" i="16"/>
  <c r="D27" i="16"/>
  <c r="D19" i="16"/>
  <c r="M13" i="1"/>
  <c r="O8" i="15"/>
  <c r="L6" i="15" s="1"/>
  <c r="L15" i="15" s="1"/>
  <c r="J4" i="12"/>
  <c r="N6" i="8"/>
  <c r="L4" i="8" s="1"/>
  <c r="L13" i="8" s="1"/>
  <c r="I14" i="8" s="1"/>
  <c r="G14" i="8" s="1"/>
  <c r="M14" i="8" s="1"/>
  <c r="J6" i="16"/>
  <c r="J4" i="10"/>
  <c r="J4" i="4"/>
  <c r="J4" i="6"/>
  <c r="J4" i="1"/>
  <c r="J4" i="8"/>
  <c r="N6" i="4"/>
  <c r="L4" i="4" s="1"/>
  <c r="N6" i="10"/>
  <c r="L4" i="10" s="1"/>
  <c r="L5" i="10" s="1"/>
  <c r="N6" i="6"/>
  <c r="L4" i="6" s="1"/>
  <c r="O8" i="16"/>
  <c r="L6" i="16" s="1"/>
  <c r="L7" i="16" s="1"/>
  <c r="N6" i="7"/>
  <c r="L4" i="7" s="1"/>
  <c r="L5" i="7" s="1"/>
  <c r="L4" i="16"/>
  <c r="D19" i="1"/>
  <c r="D24" i="1"/>
  <c r="D21" i="1"/>
  <c r="D16" i="1"/>
  <c r="D25" i="1"/>
  <c r="D23" i="1"/>
  <c r="D18" i="1"/>
  <c r="D17" i="1"/>
  <c r="D20" i="1"/>
  <c r="D22" i="1"/>
  <c r="D14" i="1"/>
  <c r="D15" i="1"/>
  <c r="D18" i="15"/>
  <c r="D26" i="15"/>
  <c r="D21" i="15"/>
  <c r="D17" i="15"/>
  <c r="D20" i="15"/>
  <c r="D23" i="15"/>
  <c r="D27" i="15"/>
  <c r="D22" i="15"/>
  <c r="D16" i="15"/>
  <c r="Q16" i="15" s="1"/>
  <c r="I16" i="15" s="1"/>
  <c r="D24" i="15"/>
  <c r="D25" i="15"/>
  <c r="D19" i="15"/>
  <c r="L4" i="15"/>
  <c r="O2" i="1"/>
  <c r="H14" i="7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J4" i="5"/>
  <c r="N6" i="5"/>
  <c r="L4" i="5" s="1"/>
  <c r="L4" i="1"/>
  <c r="N16" i="15"/>
  <c r="N6" i="12"/>
  <c r="N18" i="16" l="1"/>
  <c r="M16" i="16"/>
  <c r="Q24" i="15"/>
  <c r="Q22" i="16"/>
  <c r="Q25" i="15"/>
  <c r="Q27" i="15"/>
  <c r="L7" i="15"/>
  <c r="O13" i="8"/>
  <c r="L5" i="8"/>
  <c r="L13" i="7"/>
  <c r="I14" i="7" s="1"/>
  <c r="G14" i="7" s="1"/>
  <c r="M14" i="7" s="1"/>
  <c r="L15" i="16"/>
  <c r="L13" i="10"/>
  <c r="L14" i="8"/>
  <c r="I15" i="8" s="1"/>
  <c r="G15" i="8" s="1"/>
  <c r="M15" i="8" s="1"/>
  <c r="Q22" i="15"/>
  <c r="Q24" i="16"/>
  <c r="Q19" i="15"/>
  <c r="Q17" i="15"/>
  <c r="Q18" i="16"/>
  <c r="I18" i="16" s="1"/>
  <c r="Q27" i="16"/>
  <c r="Q25" i="16"/>
  <c r="Q21" i="16"/>
  <c r="Q23" i="16"/>
  <c r="Q26" i="16"/>
  <c r="Q20" i="15"/>
  <c r="Q18" i="15"/>
  <c r="Q23" i="15"/>
  <c r="Q26" i="15"/>
  <c r="Q19" i="16"/>
  <c r="Q20" i="16"/>
  <c r="Q17" i="16"/>
  <c r="I17" i="16" s="1"/>
  <c r="Q21" i="15"/>
  <c r="N17" i="15"/>
  <c r="I17" i="15"/>
  <c r="M17" i="15" s="1"/>
  <c r="L13" i="6"/>
  <c r="L5" i="6"/>
  <c r="M16" i="15"/>
  <c r="L13" i="4"/>
  <c r="L5" i="4"/>
  <c r="L4" i="12"/>
  <c r="L16" i="15"/>
  <c r="P15" i="15"/>
  <c r="L5" i="1"/>
  <c r="L13" i="1"/>
  <c r="L5" i="5"/>
  <c r="L13" i="5"/>
  <c r="N19" i="16" l="1"/>
  <c r="I19" i="16"/>
  <c r="M19" i="16" s="1"/>
  <c r="L16" i="16"/>
  <c r="P16" i="16" s="1"/>
  <c r="M17" i="16"/>
  <c r="M18" i="16"/>
  <c r="O14" i="8"/>
  <c r="P15" i="16"/>
  <c r="L14" i="7"/>
  <c r="O14" i="7" s="1"/>
  <c r="I14" i="10"/>
  <c r="G14" i="10" s="1"/>
  <c r="M14" i="10" s="1"/>
  <c r="O13" i="10"/>
  <c r="O13" i="7"/>
  <c r="L15" i="8"/>
  <c r="O15" i="8" s="1"/>
  <c r="N18" i="15"/>
  <c r="I18" i="15"/>
  <c r="I14" i="1"/>
  <c r="G14" i="1" s="1"/>
  <c r="M14" i="1" s="1"/>
  <c r="O13" i="1"/>
  <c r="O13" i="4"/>
  <c r="I14" i="4"/>
  <c r="G14" i="4" s="1"/>
  <c r="M14" i="4" s="1"/>
  <c r="I14" i="5"/>
  <c r="G14" i="5" s="1"/>
  <c r="M14" i="5" s="1"/>
  <c r="O13" i="5"/>
  <c r="I14" i="6"/>
  <c r="G14" i="6" s="1"/>
  <c r="M14" i="6" s="1"/>
  <c r="O13" i="6"/>
  <c r="P16" i="15"/>
  <c r="L17" i="15"/>
  <c r="L5" i="12"/>
  <c r="L13" i="12"/>
  <c r="N20" i="16" l="1"/>
  <c r="I20" i="16"/>
  <c r="M20" i="16" s="1"/>
  <c r="L17" i="16"/>
  <c r="P17" i="16" s="1"/>
  <c r="I15" i="7"/>
  <c r="G15" i="7" s="1"/>
  <c r="M15" i="7" s="1"/>
  <c r="L14" i="10"/>
  <c r="I16" i="8"/>
  <c r="G16" i="8" s="1"/>
  <c r="M16" i="8" s="1"/>
  <c r="L14" i="5"/>
  <c r="O14" i="5" s="1"/>
  <c r="L14" i="4"/>
  <c r="I15" i="4" s="1"/>
  <c r="G15" i="4" s="1"/>
  <c r="M15" i="4" s="1"/>
  <c r="L14" i="6"/>
  <c r="O14" i="6" s="1"/>
  <c r="O13" i="12"/>
  <c r="I14" i="12"/>
  <c r="G14" i="12" s="1"/>
  <c r="M14" i="12" s="1"/>
  <c r="M18" i="15"/>
  <c r="P17" i="15"/>
  <c r="L18" i="15"/>
  <c r="I19" i="15"/>
  <c r="M19" i="15" s="1"/>
  <c r="N19" i="15"/>
  <c r="L14" i="1"/>
  <c r="L18" i="16" l="1"/>
  <c r="P18" i="16" s="1"/>
  <c r="N21" i="16"/>
  <c r="I21" i="16"/>
  <c r="M21" i="16" s="1"/>
  <c r="I15" i="5"/>
  <c r="G15" i="5" s="1"/>
  <c r="M15" i="5" s="1"/>
  <c r="L15" i="7"/>
  <c r="I16" i="7" s="1"/>
  <c r="G16" i="7" s="1"/>
  <c r="M16" i="7" s="1"/>
  <c r="O14" i="10"/>
  <c r="I15" i="10"/>
  <c r="G15" i="10" s="1"/>
  <c r="M15" i="10" s="1"/>
  <c r="L16" i="8"/>
  <c r="I17" i="8" s="1"/>
  <c r="G17" i="8" s="1"/>
  <c r="M17" i="8" s="1"/>
  <c r="O14" i="4"/>
  <c r="I15" i="6"/>
  <c r="G15" i="6" s="1"/>
  <c r="M15" i="6" s="1"/>
  <c r="I15" i="1"/>
  <c r="G15" i="1" s="1"/>
  <c r="M15" i="1" s="1"/>
  <c r="O14" i="1"/>
  <c r="N20" i="15"/>
  <c r="I20" i="15"/>
  <c r="M20" i="15" s="1"/>
  <c r="P18" i="15"/>
  <c r="L19" i="15"/>
  <c r="L15" i="4"/>
  <c r="L14" i="12"/>
  <c r="L19" i="16" l="1"/>
  <c r="L20" i="16" s="1"/>
  <c r="N22" i="16"/>
  <c r="I22" i="16"/>
  <c r="M22" i="16" s="1"/>
  <c r="L15" i="5"/>
  <c r="O15" i="5" s="1"/>
  <c r="O15" i="7"/>
  <c r="L15" i="10"/>
  <c r="L17" i="8"/>
  <c r="I18" i="8" s="1"/>
  <c r="G18" i="8" s="1"/>
  <c r="M18" i="8" s="1"/>
  <c r="O16" i="8"/>
  <c r="L15" i="6"/>
  <c r="I16" i="6" s="1"/>
  <c r="G16" i="6" s="1"/>
  <c r="M16" i="6" s="1"/>
  <c r="I16" i="4"/>
  <c r="G16" i="4" s="1"/>
  <c r="M16" i="4" s="1"/>
  <c r="O15" i="4"/>
  <c r="I15" i="12"/>
  <c r="G15" i="12" s="1"/>
  <c r="M15" i="12" s="1"/>
  <c r="O14" i="12"/>
  <c r="L20" i="15"/>
  <c r="P19" i="15"/>
  <c r="I21" i="15"/>
  <c r="M21" i="15" s="1"/>
  <c r="N21" i="15"/>
  <c r="L15" i="1"/>
  <c r="L16" i="7"/>
  <c r="P19" i="16" l="1"/>
  <c r="N23" i="16"/>
  <c r="I23" i="16"/>
  <c r="M23" i="16" s="1"/>
  <c r="I16" i="5"/>
  <c r="G16" i="5" s="1"/>
  <c r="M16" i="5" s="1"/>
  <c r="O15" i="6"/>
  <c r="O15" i="10"/>
  <c r="I16" i="10"/>
  <c r="G16" i="10" s="1"/>
  <c r="M16" i="10" s="1"/>
  <c r="O17" i="8"/>
  <c r="L15" i="12"/>
  <c r="O15" i="12" s="1"/>
  <c r="P20" i="16"/>
  <c r="L21" i="16"/>
  <c r="I16" i="1"/>
  <c r="G16" i="1" s="1"/>
  <c r="M16" i="1" s="1"/>
  <c r="O15" i="1"/>
  <c r="I17" i="7"/>
  <c r="G17" i="7" s="1"/>
  <c r="M17" i="7" s="1"/>
  <c r="O16" i="7"/>
  <c r="P20" i="15"/>
  <c r="L21" i="15"/>
  <c r="I22" i="15"/>
  <c r="N22" i="15"/>
  <c r="L16" i="6"/>
  <c r="L16" i="4"/>
  <c r="L18" i="8"/>
  <c r="N24" i="16" l="1"/>
  <c r="I24" i="16"/>
  <c r="L16" i="5"/>
  <c r="I17" i="5" s="1"/>
  <c r="G17" i="5" s="1"/>
  <c r="M17" i="5" s="1"/>
  <c r="L16" i="10"/>
  <c r="I16" i="12"/>
  <c r="G16" i="12" s="1"/>
  <c r="M16" i="12" s="1"/>
  <c r="I23" i="15"/>
  <c r="M23" i="15" s="1"/>
  <c r="N23" i="15"/>
  <c r="L17" i="7"/>
  <c r="L22" i="15"/>
  <c r="P21" i="15"/>
  <c r="I17" i="4"/>
  <c r="G17" i="4" s="1"/>
  <c r="M17" i="4" s="1"/>
  <c r="O16" i="4"/>
  <c r="O18" i="8"/>
  <c r="I19" i="8"/>
  <c r="G19" i="8" s="1"/>
  <c r="M19" i="8" s="1"/>
  <c r="L22" i="16"/>
  <c r="P21" i="16"/>
  <c r="M22" i="15"/>
  <c r="I17" i="6"/>
  <c r="G17" i="6" s="1"/>
  <c r="M17" i="6" s="1"/>
  <c r="O16" i="6"/>
  <c r="L16" i="1"/>
  <c r="M24" i="16" l="1"/>
  <c r="I25" i="16"/>
  <c r="M25" i="16" s="1"/>
  <c r="N25" i="16"/>
  <c r="O16" i="5"/>
  <c r="O16" i="10"/>
  <c r="I17" i="10"/>
  <c r="G17" i="10" s="1"/>
  <c r="M17" i="10" s="1"/>
  <c r="L17" i="6"/>
  <c r="I18" i="6" s="1"/>
  <c r="G18" i="6" s="1"/>
  <c r="M18" i="6" s="1"/>
  <c r="L16" i="12"/>
  <c r="I17" i="12" s="1"/>
  <c r="G17" i="12" s="1"/>
  <c r="M17" i="12" s="1"/>
  <c r="P22" i="16"/>
  <c r="L23" i="16"/>
  <c r="I18" i="7"/>
  <c r="G18" i="7" s="1"/>
  <c r="M18" i="7" s="1"/>
  <c r="O17" i="7"/>
  <c r="O16" i="1"/>
  <c r="I17" i="1"/>
  <c r="G17" i="1" s="1"/>
  <c r="M17" i="1" s="1"/>
  <c r="P22" i="15"/>
  <c r="L23" i="15"/>
  <c r="I24" i="15"/>
  <c r="M24" i="15" s="1"/>
  <c r="N24" i="15"/>
  <c r="L17" i="4"/>
  <c r="L17" i="5"/>
  <c r="L19" i="8"/>
  <c r="N26" i="16" l="1"/>
  <c r="I26" i="16"/>
  <c r="M26" i="16" s="1"/>
  <c r="L17" i="10"/>
  <c r="O16" i="12"/>
  <c r="O17" i="6"/>
  <c r="L18" i="6"/>
  <c r="O18" i="6" s="1"/>
  <c r="O17" i="5"/>
  <c r="I18" i="5"/>
  <c r="G18" i="5" s="1"/>
  <c r="M18" i="5" s="1"/>
  <c r="I20" i="8"/>
  <c r="G20" i="8" s="1"/>
  <c r="M20" i="8" s="1"/>
  <c r="O19" i="8"/>
  <c r="I18" i="4"/>
  <c r="G18" i="4" s="1"/>
  <c r="M18" i="4" s="1"/>
  <c r="O17" i="4"/>
  <c r="L24" i="15"/>
  <c r="P23" i="15"/>
  <c r="L24" i="16"/>
  <c r="P23" i="16"/>
  <c r="L18" i="7"/>
  <c r="N25" i="15"/>
  <c r="I25" i="15"/>
  <c r="M25" i="15" s="1"/>
  <c r="L17" i="12"/>
  <c r="L17" i="1"/>
  <c r="I27" i="16" l="1"/>
  <c r="N27" i="16"/>
  <c r="O17" i="10"/>
  <c r="I18" i="10"/>
  <c r="G18" i="10" s="1"/>
  <c r="M18" i="10" s="1"/>
  <c r="L20" i="8"/>
  <c r="O20" i="8" s="1"/>
  <c r="I19" i="6"/>
  <c r="I19" i="7"/>
  <c r="G19" i="7" s="1"/>
  <c r="M19" i="7" s="1"/>
  <c r="O18" i="7"/>
  <c r="L25" i="15"/>
  <c r="P24" i="15"/>
  <c r="I18" i="12"/>
  <c r="G18" i="12" s="1"/>
  <c r="M18" i="12" s="1"/>
  <c r="O17" i="12"/>
  <c r="I26" i="15"/>
  <c r="M26" i="15" s="1"/>
  <c r="N26" i="15"/>
  <c r="I18" i="1"/>
  <c r="G18" i="1" s="1"/>
  <c r="M18" i="1" s="1"/>
  <c r="O17" i="1"/>
  <c r="P24" i="16"/>
  <c r="L25" i="16"/>
  <c r="L18" i="5"/>
  <c r="L18" i="4"/>
  <c r="M27" i="16" l="1"/>
  <c r="M28" i="16" s="1"/>
  <c r="I28" i="16"/>
  <c r="L18" i="10"/>
  <c r="L19" i="7"/>
  <c r="I20" i="7" s="1"/>
  <c r="G20" i="7" s="1"/>
  <c r="M20" i="7" s="1"/>
  <c r="I21" i="8"/>
  <c r="G21" i="8" s="1"/>
  <c r="M21" i="8" s="1"/>
  <c r="G19" i="6"/>
  <c r="M19" i="6" s="1"/>
  <c r="L19" i="6"/>
  <c r="O18" i="5"/>
  <c r="I19" i="5"/>
  <c r="G19" i="5" s="1"/>
  <c r="M19" i="5" s="1"/>
  <c r="L26" i="15"/>
  <c r="P25" i="15"/>
  <c r="L26" i="16"/>
  <c r="P25" i="16"/>
  <c r="L18" i="1"/>
  <c r="I19" i="4"/>
  <c r="G19" i="4" s="1"/>
  <c r="M19" i="4" s="1"/>
  <c r="O18" i="4"/>
  <c r="N27" i="15"/>
  <c r="I27" i="15"/>
  <c r="L18" i="12"/>
  <c r="L21" i="8" l="1"/>
  <c r="O21" i="8" s="1"/>
  <c r="O18" i="10"/>
  <c r="I19" i="10"/>
  <c r="G19" i="10" s="1"/>
  <c r="M19" i="10" s="1"/>
  <c r="O19" i="7"/>
  <c r="O19" i="6"/>
  <c r="I20" i="6"/>
  <c r="L19" i="4"/>
  <c r="O19" i="4" s="1"/>
  <c r="L20" i="7"/>
  <c r="I21" i="7" s="1"/>
  <c r="I19" i="12"/>
  <c r="G19" i="12" s="1"/>
  <c r="M19" i="12" s="1"/>
  <c r="O18" i="12"/>
  <c r="I19" i="1"/>
  <c r="G19" i="1" s="1"/>
  <c r="M19" i="1" s="1"/>
  <c r="O18" i="1"/>
  <c r="M27" i="15"/>
  <c r="M28" i="15" s="1"/>
  <c r="I28" i="15"/>
  <c r="L27" i="15"/>
  <c r="P26" i="15"/>
  <c r="P26" i="16"/>
  <c r="L27" i="16"/>
  <c r="P27" i="16" s="1"/>
  <c r="L19" i="5"/>
  <c r="I22" i="8" l="1"/>
  <c r="G22" i="8" s="1"/>
  <c r="M22" i="8" s="1"/>
  <c r="L19" i="10"/>
  <c r="I20" i="4"/>
  <c r="G20" i="4" s="1"/>
  <c r="M20" i="4" s="1"/>
  <c r="P27" i="15"/>
  <c r="O20" i="7"/>
  <c r="L19" i="1"/>
  <c r="I20" i="1" s="1"/>
  <c r="G20" i="1" s="1"/>
  <c r="M20" i="1" s="1"/>
  <c r="G21" i="7"/>
  <c r="M21" i="7" s="1"/>
  <c r="L21" i="7"/>
  <c r="I22" i="7" s="1"/>
  <c r="G22" i="7" s="1"/>
  <c r="G20" i="6"/>
  <c r="M20" i="6" s="1"/>
  <c r="L20" i="6"/>
  <c r="L19" i="12"/>
  <c r="I20" i="5"/>
  <c r="G20" i="5" s="1"/>
  <c r="M20" i="5" s="1"/>
  <c r="O19" i="5"/>
  <c r="L22" i="8" l="1"/>
  <c r="O22" i="8" s="1"/>
  <c r="O21" i="7"/>
  <c r="O19" i="10"/>
  <c r="I20" i="10"/>
  <c r="G20" i="10" s="1"/>
  <c r="M20" i="10" s="1"/>
  <c r="L20" i="5"/>
  <c r="O20" i="5" s="1"/>
  <c r="O19" i="1"/>
  <c r="L20" i="4"/>
  <c r="I21" i="4" s="1"/>
  <c r="G21" i="4" s="1"/>
  <c r="M21" i="4" s="1"/>
  <c r="O20" i="6"/>
  <c r="I21" i="6"/>
  <c r="G21" i="6" s="1"/>
  <c r="M21" i="6" s="1"/>
  <c r="M22" i="7"/>
  <c r="I20" i="12"/>
  <c r="G20" i="12" s="1"/>
  <c r="M20" i="12" s="1"/>
  <c r="O19" i="12"/>
  <c r="L22" i="7"/>
  <c r="L20" i="1"/>
  <c r="I23" i="8" l="1"/>
  <c r="G23" i="8" s="1"/>
  <c r="M23" i="8" s="1"/>
  <c r="O20" i="4"/>
  <c r="I21" i="5"/>
  <c r="G21" i="5" s="1"/>
  <c r="M21" i="5" s="1"/>
  <c r="L20" i="10"/>
  <c r="L21" i="6"/>
  <c r="I22" i="6" s="1"/>
  <c r="G22" i="6" s="1"/>
  <c r="M22" i="6" s="1"/>
  <c r="L21" i="4"/>
  <c r="O21" i="4" s="1"/>
  <c r="I21" i="1"/>
  <c r="G21" i="1" s="1"/>
  <c r="M21" i="1" s="1"/>
  <c r="O20" i="1"/>
  <c r="L20" i="12"/>
  <c r="O22" i="7"/>
  <c r="I23" i="7"/>
  <c r="G23" i="7" s="1"/>
  <c r="M23" i="7" s="1"/>
  <c r="L23" i="8" l="1"/>
  <c r="O23" i="8" s="1"/>
  <c r="L21" i="5"/>
  <c r="O21" i="5" s="1"/>
  <c r="I21" i="10"/>
  <c r="G21" i="10" s="1"/>
  <c r="M21" i="10" s="1"/>
  <c r="O20" i="10"/>
  <c r="O21" i="6"/>
  <c r="I22" i="4"/>
  <c r="G22" i="4" s="1"/>
  <c r="M22" i="4" s="1"/>
  <c r="L22" i="6"/>
  <c r="I23" i="6" s="1"/>
  <c r="L21" i="1"/>
  <c r="I22" i="1" s="1"/>
  <c r="G22" i="1" s="1"/>
  <c r="M22" i="1" s="1"/>
  <c r="O20" i="12"/>
  <c r="I21" i="12"/>
  <c r="G21" i="12" s="1"/>
  <c r="M21" i="12" s="1"/>
  <c r="L23" i="7"/>
  <c r="I24" i="8" l="1"/>
  <c r="G24" i="8" s="1"/>
  <c r="M24" i="8" s="1"/>
  <c r="I22" i="5"/>
  <c r="G22" i="5" s="1"/>
  <c r="M22" i="5" s="1"/>
  <c r="O21" i="1"/>
  <c r="L21" i="10"/>
  <c r="L22" i="1"/>
  <c r="O22" i="1" s="1"/>
  <c r="O22" i="6"/>
  <c r="L22" i="4"/>
  <c r="G23" i="6"/>
  <c r="M23" i="6" s="1"/>
  <c r="L23" i="6"/>
  <c r="O23" i="7"/>
  <c r="I24" i="7"/>
  <c r="G24" i="7" s="1"/>
  <c r="M24" i="7" s="1"/>
  <c r="L21" i="12"/>
  <c r="L24" i="8" l="1"/>
  <c r="O24" i="8" s="1"/>
  <c r="I23" i="1"/>
  <c r="G23" i="1" s="1"/>
  <c r="M23" i="1" s="1"/>
  <c r="L22" i="5"/>
  <c r="O22" i="5" s="1"/>
  <c r="O21" i="10"/>
  <c r="I22" i="10"/>
  <c r="G22" i="10" s="1"/>
  <c r="M22" i="10" s="1"/>
  <c r="L24" i="7"/>
  <c r="O24" i="7" s="1"/>
  <c r="O22" i="4"/>
  <c r="I23" i="4"/>
  <c r="G23" i="4" s="1"/>
  <c r="M23" i="4" s="1"/>
  <c r="I24" i="6"/>
  <c r="G24" i="6" s="1"/>
  <c r="M24" i="6" s="1"/>
  <c r="O23" i="6"/>
  <c r="O21" i="12"/>
  <c r="I22" i="12"/>
  <c r="G22" i="12" s="1"/>
  <c r="M22" i="12" s="1"/>
  <c r="I23" i="5" l="1"/>
  <c r="G23" i="5" s="1"/>
  <c r="M23" i="5" s="1"/>
  <c r="I25" i="8"/>
  <c r="G25" i="8" s="1"/>
  <c r="M25" i="8" s="1"/>
  <c r="L23" i="1"/>
  <c r="I24" i="1" s="1"/>
  <c r="G24" i="1" s="1"/>
  <c r="M24" i="1" s="1"/>
  <c r="I25" i="7"/>
  <c r="G25" i="7" s="1"/>
  <c r="M25" i="7" s="1"/>
  <c r="L22" i="10"/>
  <c r="L23" i="4"/>
  <c r="L24" i="6"/>
  <c r="L22" i="12"/>
  <c r="L23" i="5" l="1"/>
  <c r="L25" i="8"/>
  <c r="O25" i="8" s="1"/>
  <c r="O23" i="1"/>
  <c r="L25" i="7"/>
  <c r="O25" i="7" s="1"/>
  <c r="I23" i="10"/>
  <c r="G23" i="10" s="1"/>
  <c r="M23" i="10" s="1"/>
  <c r="O22" i="10"/>
  <c r="O23" i="4"/>
  <c r="I24" i="4"/>
  <c r="G24" i="4" s="1"/>
  <c r="M24" i="4" s="1"/>
  <c r="O24" i="6"/>
  <c r="I25" i="6"/>
  <c r="G25" i="6" s="1"/>
  <c r="M25" i="6" s="1"/>
  <c r="I23" i="12"/>
  <c r="G23" i="12" s="1"/>
  <c r="M23" i="12" s="1"/>
  <c r="O22" i="12"/>
  <c r="O23" i="5"/>
  <c r="I24" i="5"/>
  <c r="G24" i="5" s="1"/>
  <c r="M24" i="5" s="1"/>
  <c r="L24" i="1"/>
  <c r="I26" i="8" l="1"/>
  <c r="G26" i="8" s="1"/>
  <c r="M26" i="8" s="1"/>
  <c r="I26" i="7"/>
  <c r="G26" i="7" s="1"/>
  <c r="M26" i="7" s="1"/>
  <c r="L23" i="10"/>
  <c r="L24" i="4"/>
  <c r="L23" i="12"/>
  <c r="I24" i="12" s="1"/>
  <c r="L24" i="5"/>
  <c r="I25" i="5" s="1"/>
  <c r="L25" i="6"/>
  <c r="I25" i="1"/>
  <c r="G25" i="1" s="1"/>
  <c r="M25" i="1" s="1"/>
  <c r="O24" i="1"/>
  <c r="L26" i="8" l="1"/>
  <c r="O26" i="8" s="1"/>
  <c r="O23" i="12"/>
  <c r="L25" i="1"/>
  <c r="O25" i="1" s="1"/>
  <c r="L26" i="7"/>
  <c r="O26" i="7" s="1"/>
  <c r="I24" i="10"/>
  <c r="G24" i="10" s="1"/>
  <c r="M24" i="10" s="1"/>
  <c r="O23" i="10"/>
  <c r="I25" i="4"/>
  <c r="G25" i="4" s="1"/>
  <c r="M25" i="4" s="1"/>
  <c r="O24" i="4"/>
  <c r="G24" i="12"/>
  <c r="M24" i="12" s="1"/>
  <c r="L24" i="12"/>
  <c r="G25" i="5"/>
  <c r="M25" i="5" s="1"/>
  <c r="L25" i="5"/>
  <c r="I26" i="6"/>
  <c r="G26" i="6" s="1"/>
  <c r="M26" i="6" s="1"/>
  <c r="O25" i="6"/>
  <c r="O24" i="5"/>
  <c r="I27" i="8" l="1"/>
  <c r="G27" i="8" s="1"/>
  <c r="M27" i="8" s="1"/>
  <c r="O25" i="5"/>
  <c r="O24" i="12"/>
  <c r="I27" i="7"/>
  <c r="G27" i="7" s="1"/>
  <c r="M27" i="7" s="1"/>
  <c r="L24" i="10"/>
  <c r="I25" i="12"/>
  <c r="G25" i="12" s="1"/>
  <c r="M25" i="12" s="1"/>
  <c r="L25" i="4"/>
  <c r="O25" i="4" s="1"/>
  <c r="I26" i="5"/>
  <c r="G26" i="5" s="1"/>
  <c r="M26" i="5" s="1"/>
  <c r="L26" i="6"/>
  <c r="I27" i="6" s="1"/>
  <c r="G27" i="6" s="1"/>
  <c r="M27" i="6" s="1"/>
  <c r="L27" i="8" l="1"/>
  <c r="O27" i="8" s="1"/>
  <c r="L25" i="12"/>
  <c r="I26" i="12" s="1"/>
  <c r="G26" i="12" s="1"/>
  <c r="M26" i="12" s="1"/>
  <c r="I26" i="4"/>
  <c r="L26" i="4" s="1"/>
  <c r="L27" i="7"/>
  <c r="O27" i="7" s="1"/>
  <c r="O24" i="10"/>
  <c r="I25" i="10"/>
  <c r="G25" i="10" s="1"/>
  <c r="M25" i="10" s="1"/>
  <c r="O26" i="6"/>
  <c r="L26" i="5"/>
  <c r="I27" i="5" s="1"/>
  <c r="G27" i="5" s="1"/>
  <c r="M27" i="5" s="1"/>
  <c r="L27" i="6"/>
  <c r="I28" i="8" l="1"/>
  <c r="G28" i="8" s="1"/>
  <c r="M28" i="8" s="1"/>
  <c r="I28" i="7"/>
  <c r="G28" i="7" s="1"/>
  <c r="M28" i="7" s="1"/>
  <c r="L26" i="12"/>
  <c r="O26" i="12" s="1"/>
  <c r="O25" i="12"/>
  <c r="G26" i="4"/>
  <c r="M26" i="4" s="1"/>
  <c r="O26" i="4" s="1"/>
  <c r="L25" i="10"/>
  <c r="O25" i="10" s="1"/>
  <c r="I27" i="4"/>
  <c r="G27" i="4" s="1"/>
  <c r="L27" i="5"/>
  <c r="O27" i="5" s="1"/>
  <c r="O26" i="5"/>
  <c r="O27" i="6"/>
  <c r="I28" i="6"/>
  <c r="G28" i="6" s="1"/>
  <c r="M28" i="6" s="1"/>
  <c r="L28" i="8" l="1"/>
  <c r="I29" i="8" s="1"/>
  <c r="G29" i="8" s="1"/>
  <c r="M29" i="8" s="1"/>
  <c r="L28" i="7"/>
  <c r="I29" i="7" s="1"/>
  <c r="G29" i="7" s="1"/>
  <c r="M29" i="7" s="1"/>
  <c r="I27" i="12"/>
  <c r="G27" i="12" s="1"/>
  <c r="M27" i="12" s="1"/>
  <c r="M27" i="4"/>
  <c r="L27" i="4"/>
  <c r="I28" i="5"/>
  <c r="G28" i="5" s="1"/>
  <c r="M28" i="5" s="1"/>
  <c r="L28" i="6"/>
  <c r="I29" i="6" s="1"/>
  <c r="O28" i="8" l="1"/>
  <c r="O28" i="7"/>
  <c r="L29" i="7"/>
  <c r="L27" i="12"/>
  <c r="I28" i="12" s="1"/>
  <c r="G28" i="12" s="1"/>
  <c r="M28" i="12" s="1"/>
  <c r="L28" i="5"/>
  <c r="O28" i="5" s="1"/>
  <c r="O28" i="6"/>
  <c r="L29" i="8"/>
  <c r="I28" i="4"/>
  <c r="G28" i="4" s="1"/>
  <c r="M28" i="4" s="1"/>
  <c r="O27" i="4"/>
  <c r="G29" i="6"/>
  <c r="M29" i="6" s="1"/>
  <c r="L29" i="6"/>
  <c r="O27" i="12" l="1"/>
  <c r="O29" i="7"/>
  <c r="I30" i="7"/>
  <c r="G30" i="7" s="1"/>
  <c r="M30" i="7" s="1"/>
  <c r="I29" i="5"/>
  <c r="G29" i="5" s="1"/>
  <c r="M29" i="5" s="1"/>
  <c r="I30" i="8"/>
  <c r="G30" i="8" s="1"/>
  <c r="M30" i="8" s="1"/>
  <c r="O29" i="8"/>
  <c r="L28" i="4"/>
  <c r="I30" i="6"/>
  <c r="O29" i="6"/>
  <c r="L28" i="12"/>
  <c r="L30" i="7" l="1"/>
  <c r="L29" i="5"/>
  <c r="L30" i="8"/>
  <c r="O28" i="4"/>
  <c r="I29" i="4"/>
  <c r="G29" i="4" s="1"/>
  <c r="M29" i="4" s="1"/>
  <c r="I29" i="12"/>
  <c r="G29" i="12" s="1"/>
  <c r="M29" i="12" s="1"/>
  <c r="O28" i="12"/>
  <c r="G30" i="6"/>
  <c r="M30" i="6" s="1"/>
  <c r="L30" i="6"/>
  <c r="I31" i="7" l="1"/>
  <c r="G31" i="7" s="1"/>
  <c r="M31" i="7" s="1"/>
  <c r="O30" i="7"/>
  <c r="O29" i="5"/>
  <c r="I30" i="5"/>
  <c r="G30" i="5" s="1"/>
  <c r="M30" i="5" s="1"/>
  <c r="I31" i="8"/>
  <c r="G31" i="8" s="1"/>
  <c r="M31" i="8" s="1"/>
  <c r="O30" i="8"/>
  <c r="L29" i="4"/>
  <c r="L29" i="12"/>
  <c r="O29" i="12" s="1"/>
  <c r="I31" i="6"/>
  <c r="O30" i="6"/>
  <c r="L31" i="7" l="1"/>
  <c r="L30" i="5"/>
  <c r="L31" i="8"/>
  <c r="O29" i="4"/>
  <c r="I30" i="4"/>
  <c r="G30" i="4" s="1"/>
  <c r="M30" i="4" s="1"/>
  <c r="I30" i="12"/>
  <c r="G30" i="12" s="1"/>
  <c r="M30" i="12" s="1"/>
  <c r="G31" i="6"/>
  <c r="M31" i="6" s="1"/>
  <c r="L31" i="6"/>
  <c r="I32" i="7" l="1"/>
  <c r="O31" i="7"/>
  <c r="L30" i="12"/>
  <c r="I31" i="12" s="1"/>
  <c r="O30" i="5"/>
  <c r="I31" i="5"/>
  <c r="O31" i="8"/>
  <c r="I32" i="8"/>
  <c r="G32" i="8" s="1"/>
  <c r="M32" i="8" s="1"/>
  <c r="L30" i="4"/>
  <c r="O31" i="6"/>
  <c r="I32" i="6"/>
  <c r="G32" i="6" s="1"/>
  <c r="M32" i="6" s="1"/>
  <c r="G32" i="7" l="1"/>
  <c r="M32" i="7" s="1"/>
  <c r="L32" i="7"/>
  <c r="O30" i="12"/>
  <c r="G31" i="5"/>
  <c r="M31" i="5" s="1"/>
  <c r="L31" i="5"/>
  <c r="L32" i="8"/>
  <c r="I31" i="4"/>
  <c r="G31" i="4" s="1"/>
  <c r="M31" i="4" s="1"/>
  <c r="O30" i="4"/>
  <c r="G31" i="12"/>
  <c r="M31" i="12" s="1"/>
  <c r="L31" i="12"/>
  <c r="L32" i="6"/>
  <c r="O32" i="6" s="1"/>
  <c r="I33" i="7" l="1"/>
  <c r="G33" i="7" s="1"/>
  <c r="M33" i="7" s="1"/>
  <c r="O32" i="7"/>
  <c r="I33" i="6"/>
  <c r="G33" i="6" s="1"/>
  <c r="M33" i="6" s="1"/>
  <c r="I32" i="5"/>
  <c r="G32" i="5" s="1"/>
  <c r="M32" i="5" s="1"/>
  <c r="O31" i="5"/>
  <c r="O32" i="8"/>
  <c r="I33" i="8"/>
  <c r="G33" i="8" s="1"/>
  <c r="M33" i="8" s="1"/>
  <c r="L31" i="4"/>
  <c r="O31" i="4" s="1"/>
  <c r="O31" i="12"/>
  <c r="I32" i="12"/>
  <c r="G32" i="12" s="1"/>
  <c r="M32" i="12" s="1"/>
  <c r="L33" i="7" l="1"/>
  <c r="L33" i="6"/>
  <c r="O33" i="6" s="1"/>
  <c r="L32" i="5"/>
  <c r="I33" i="5" s="1"/>
  <c r="G33" i="5" s="1"/>
  <c r="M33" i="5" s="1"/>
  <c r="L33" i="8"/>
  <c r="L32" i="12"/>
  <c r="O33" i="7" l="1"/>
  <c r="I34" i="7"/>
  <c r="G34" i="7" s="1"/>
  <c r="M34" i="7" s="1"/>
  <c r="L33" i="5"/>
  <c r="I34" i="5" s="1"/>
  <c r="G34" i="5" s="1"/>
  <c r="M34" i="5" s="1"/>
  <c r="O32" i="5"/>
  <c r="I34" i="6"/>
  <c r="O33" i="8"/>
  <c r="I34" i="8"/>
  <c r="G34" i="8" s="1"/>
  <c r="M34" i="8" s="1"/>
  <c r="O32" i="12"/>
  <c r="I33" i="12"/>
  <c r="G33" i="12" s="1"/>
  <c r="M33" i="12" s="1"/>
  <c r="O33" i="5" l="1"/>
  <c r="L34" i="7"/>
  <c r="L34" i="6"/>
  <c r="G34" i="6"/>
  <c r="M34" i="6" s="1"/>
  <c r="L33" i="12"/>
  <c r="O33" i="12" s="1"/>
  <c r="L34" i="8"/>
  <c r="L34" i="5"/>
  <c r="I35" i="7" l="1"/>
  <c r="G35" i="7" s="1"/>
  <c r="M35" i="7" s="1"/>
  <c r="O34" i="7"/>
  <c r="I34" i="12"/>
  <c r="G34" i="12" s="1"/>
  <c r="M34" i="12" s="1"/>
  <c r="I35" i="6"/>
  <c r="G35" i="6" s="1"/>
  <c r="M35" i="6" s="1"/>
  <c r="O34" i="6"/>
  <c r="I35" i="8"/>
  <c r="G35" i="8" s="1"/>
  <c r="M35" i="8" s="1"/>
  <c r="O34" i="8"/>
  <c r="I35" i="5"/>
  <c r="G35" i="5" s="1"/>
  <c r="M35" i="5" s="1"/>
  <c r="O34" i="5"/>
  <c r="L34" i="12" l="1"/>
  <c r="O34" i="12" s="1"/>
  <c r="L35" i="7"/>
  <c r="L35" i="6"/>
  <c r="L35" i="8"/>
  <c r="L35" i="5"/>
  <c r="I36" i="5" s="1"/>
  <c r="G36" i="5" s="1"/>
  <c r="M36" i="5" s="1"/>
  <c r="I35" i="12" l="1"/>
  <c r="L35" i="12" s="1"/>
  <c r="I36" i="7"/>
  <c r="G36" i="7" s="1"/>
  <c r="M36" i="7" s="1"/>
  <c r="O35" i="7"/>
  <c r="O35" i="6"/>
  <c r="I36" i="6"/>
  <c r="G36" i="6" s="1"/>
  <c r="M36" i="6" s="1"/>
  <c r="O35" i="8"/>
  <c r="I36" i="8"/>
  <c r="G36" i="8" s="1"/>
  <c r="M36" i="8" s="1"/>
  <c r="O35" i="5"/>
  <c r="L36" i="5"/>
  <c r="G35" i="12" l="1"/>
  <c r="M35" i="12" s="1"/>
  <c r="L36" i="7"/>
  <c r="L36" i="6"/>
  <c r="L36" i="8"/>
  <c r="O35" i="12"/>
  <c r="I36" i="12"/>
  <c r="G36" i="12" s="1"/>
  <c r="I37" i="5"/>
  <c r="G37" i="5" s="1"/>
  <c r="M37" i="5" s="1"/>
  <c r="O36" i="5"/>
  <c r="M36" i="12" l="1"/>
  <c r="O36" i="7"/>
  <c r="I37" i="7"/>
  <c r="G37" i="7" s="1"/>
  <c r="M37" i="7" s="1"/>
  <c r="I37" i="6"/>
  <c r="G37" i="6" s="1"/>
  <c r="M37" i="6" s="1"/>
  <c r="O36" i="6"/>
  <c r="I37" i="8"/>
  <c r="G37" i="8" s="1"/>
  <c r="M37" i="8" s="1"/>
  <c r="O36" i="8"/>
  <c r="L36" i="12"/>
  <c r="L37" i="5"/>
  <c r="O37" i="5" s="1"/>
  <c r="L37" i="7" l="1"/>
  <c r="L37" i="6"/>
  <c r="L37" i="8"/>
  <c r="I37" i="12"/>
  <c r="G37" i="12" s="1"/>
  <c r="M37" i="12" s="1"/>
  <c r="O36" i="12"/>
  <c r="I38" i="7" l="1"/>
  <c r="G38" i="7" s="1"/>
  <c r="M38" i="7" s="1"/>
  <c r="O37" i="7"/>
  <c r="I38" i="6"/>
  <c r="G38" i="6" s="1"/>
  <c r="M38" i="6" s="1"/>
  <c r="O37" i="6"/>
  <c r="O37" i="8"/>
  <c r="I38" i="8"/>
  <c r="G38" i="8" s="1"/>
  <c r="M38" i="8" s="1"/>
  <c r="L37" i="12"/>
  <c r="L38" i="7" l="1"/>
  <c r="I39" i="7" s="1"/>
  <c r="G39" i="7" s="1"/>
  <c r="M39" i="7" s="1"/>
  <c r="L38" i="6"/>
  <c r="L38" i="8"/>
  <c r="O37" i="12"/>
  <c r="I38" i="12"/>
  <c r="G38" i="12" s="1"/>
  <c r="M38" i="12" s="1"/>
  <c r="O38" i="7" l="1"/>
  <c r="L39" i="7"/>
  <c r="I39" i="6"/>
  <c r="G39" i="6" s="1"/>
  <c r="M39" i="6" s="1"/>
  <c r="O38" i="6"/>
  <c r="I39" i="8"/>
  <c r="G39" i="8" s="1"/>
  <c r="M39" i="8" s="1"/>
  <c r="O38" i="8"/>
  <c r="L38" i="12"/>
  <c r="O39" i="7" l="1"/>
  <c r="I40" i="7"/>
  <c r="G40" i="7" s="1"/>
  <c r="M40" i="7" s="1"/>
  <c r="L39" i="6"/>
  <c r="L39" i="8"/>
  <c r="O38" i="12"/>
  <c r="I39" i="12"/>
  <c r="G39" i="12" s="1"/>
  <c r="M39" i="12" s="1"/>
  <c r="L40" i="7" l="1"/>
  <c r="I41" i="7" s="1"/>
  <c r="G41" i="7" s="1"/>
  <c r="M41" i="7" s="1"/>
  <c r="I40" i="6"/>
  <c r="G40" i="6" s="1"/>
  <c r="M40" i="6" s="1"/>
  <c r="O39" i="6"/>
  <c r="O39" i="8"/>
  <c r="I40" i="8"/>
  <c r="G40" i="8" s="1"/>
  <c r="M40" i="8" s="1"/>
  <c r="L39" i="12"/>
  <c r="L41" i="7" l="1"/>
  <c r="I42" i="7" s="1"/>
  <c r="G42" i="7" s="1"/>
  <c r="M42" i="7" s="1"/>
  <c r="O40" i="7"/>
  <c r="L40" i="6"/>
  <c r="L40" i="8"/>
  <c r="I40" i="12"/>
  <c r="G40" i="12" s="1"/>
  <c r="M40" i="12" s="1"/>
  <c r="O39" i="12"/>
  <c r="O41" i="7" l="1"/>
  <c r="L42" i="7"/>
  <c r="O40" i="6"/>
  <c r="I41" i="6"/>
  <c r="G41" i="6" s="1"/>
  <c r="M41" i="6" s="1"/>
  <c r="O40" i="8"/>
  <c r="I41" i="8"/>
  <c r="G41" i="8" s="1"/>
  <c r="M41" i="8" s="1"/>
  <c r="L40" i="12"/>
  <c r="O42" i="7" l="1"/>
  <c r="I43" i="7"/>
  <c r="G43" i="7" s="1"/>
  <c r="M43" i="7" s="1"/>
  <c r="L41" i="6"/>
  <c r="L41" i="8"/>
  <c r="I41" i="12"/>
  <c r="G41" i="12" s="1"/>
  <c r="M41" i="12" s="1"/>
  <c r="O40" i="12"/>
  <c r="L43" i="7" l="1"/>
  <c r="I44" i="7" s="1"/>
  <c r="G44" i="7" s="1"/>
  <c r="M44" i="7" s="1"/>
  <c r="I42" i="6"/>
  <c r="G42" i="6" s="1"/>
  <c r="M42" i="6" s="1"/>
  <c r="O41" i="6"/>
  <c r="L41" i="12"/>
  <c r="I42" i="12" s="1"/>
  <c r="G42" i="12" s="1"/>
  <c r="M42" i="12" s="1"/>
  <c r="O41" i="8"/>
  <c r="I42" i="8"/>
  <c r="G42" i="8" s="1"/>
  <c r="M42" i="8" s="1"/>
  <c r="L44" i="7" l="1"/>
  <c r="I45" i="7" s="1"/>
  <c r="G45" i="7" s="1"/>
  <c r="M45" i="7" s="1"/>
  <c r="O43" i="7"/>
  <c r="O41" i="12"/>
  <c r="L42" i="6"/>
  <c r="L42" i="8"/>
  <c r="O42" i="8" s="1"/>
  <c r="L42" i="12"/>
  <c r="L45" i="7" l="1"/>
  <c r="I46" i="7" s="1"/>
  <c r="O44" i="7"/>
  <c r="I43" i="8"/>
  <c r="G43" i="8" s="1"/>
  <c r="M43" i="8" s="1"/>
  <c r="I43" i="6"/>
  <c r="G43" i="6" s="1"/>
  <c r="M43" i="6" s="1"/>
  <c r="O42" i="6"/>
  <c r="I43" i="12"/>
  <c r="G43" i="12" s="1"/>
  <c r="M43" i="12" s="1"/>
  <c r="O42" i="12"/>
  <c r="O45" i="7" l="1"/>
  <c r="G46" i="7"/>
  <c r="M46" i="7" s="1"/>
  <c r="L46" i="7"/>
  <c r="L43" i="8"/>
  <c r="O43" i="8" s="1"/>
  <c r="L43" i="6"/>
  <c r="O43" i="6" s="1"/>
  <c r="L43" i="12"/>
  <c r="O46" i="7" l="1"/>
  <c r="I47" i="7"/>
  <c r="I44" i="8"/>
  <c r="G44" i="8" s="1"/>
  <c r="M44" i="8" s="1"/>
  <c r="O43" i="12"/>
  <c r="I44" i="12"/>
  <c r="G44" i="12" s="1"/>
  <c r="M44" i="12" s="1"/>
  <c r="G47" i="7" l="1"/>
  <c r="M47" i="7" s="1"/>
  <c r="L47" i="7"/>
  <c r="L44" i="8"/>
  <c r="O44" i="8" s="1"/>
  <c r="L44" i="12"/>
  <c r="O47" i="7" l="1"/>
  <c r="I48" i="7"/>
  <c r="G48" i="7" s="1"/>
  <c r="M48" i="7" s="1"/>
  <c r="I45" i="8"/>
  <c r="G45" i="8" s="1"/>
  <c r="M45" i="8" s="1"/>
  <c r="O44" i="12"/>
  <c r="I45" i="12"/>
  <c r="G45" i="12" s="1"/>
  <c r="M45" i="12" s="1"/>
  <c r="L48" i="7" l="1"/>
  <c r="O48" i="7" s="1"/>
  <c r="L45" i="8"/>
  <c r="I46" i="8" s="1"/>
  <c r="G46" i="8" s="1"/>
  <c r="M46" i="8" s="1"/>
  <c r="L45" i="12"/>
  <c r="O45" i="12" s="1"/>
  <c r="I49" i="7" l="1"/>
  <c r="G49" i="7" s="1"/>
  <c r="M49" i="7" s="1"/>
  <c r="I46" i="12"/>
  <c r="G46" i="12" s="1"/>
  <c r="M46" i="12" s="1"/>
  <c r="O45" i="8"/>
  <c r="L46" i="8"/>
  <c r="L49" i="7" l="1"/>
  <c r="O49" i="7" s="1"/>
  <c r="L46" i="12"/>
  <c r="O46" i="12" s="1"/>
  <c r="I47" i="8"/>
  <c r="G47" i="8" s="1"/>
  <c r="M47" i="8" s="1"/>
  <c r="O46" i="8"/>
  <c r="I47" i="12" l="1"/>
  <c r="G47" i="12" s="1"/>
  <c r="M47" i="12" s="1"/>
  <c r="L47" i="8"/>
  <c r="L47" i="12" l="1"/>
  <c r="I48" i="12" s="1"/>
  <c r="G48" i="12" s="1"/>
  <c r="M48" i="12" s="1"/>
  <c r="O47" i="8"/>
  <c r="I48" i="8"/>
  <c r="G48" i="8" s="1"/>
  <c r="M48" i="8" s="1"/>
  <c r="L48" i="12" l="1"/>
  <c r="O48" i="12" s="1"/>
  <c r="O47" i="12"/>
  <c r="L48" i="8"/>
  <c r="I49" i="12" l="1"/>
  <c r="G49" i="12" s="1"/>
  <c r="M49" i="12" s="1"/>
  <c r="I49" i="8"/>
  <c r="G49" i="8" s="1"/>
  <c r="M49" i="8" s="1"/>
  <c r="O48" i="8"/>
  <c r="L49" i="12" l="1"/>
  <c r="I50" i="12" s="1"/>
  <c r="G50" i="12" s="1"/>
  <c r="M50" i="12" s="1"/>
  <c r="L49" i="8"/>
  <c r="O49" i="12" l="1"/>
  <c r="I50" i="8"/>
  <c r="G50" i="8" s="1"/>
  <c r="M50" i="8" s="1"/>
  <c r="O49" i="8"/>
  <c r="L50" i="12"/>
  <c r="L50" i="8" l="1"/>
  <c r="O50" i="12"/>
  <c r="I51" i="12"/>
  <c r="G51" i="12" s="1"/>
  <c r="M51" i="12" s="1"/>
  <c r="O50" i="8" l="1"/>
  <c r="I51" i="8"/>
  <c r="G51" i="8" s="1"/>
  <c r="M51" i="8" s="1"/>
  <c r="L51" i="12"/>
  <c r="L51" i="8" l="1"/>
  <c r="O51" i="12"/>
  <c r="I52" i="12"/>
  <c r="G52" i="12" s="1"/>
  <c r="M52" i="12" s="1"/>
  <c r="O51" i="8" l="1"/>
  <c r="I52" i="8"/>
  <c r="G52" i="8" s="1"/>
  <c r="M52" i="8" s="1"/>
  <c r="L52" i="12"/>
  <c r="I53" i="12" s="1"/>
  <c r="G53" i="12" s="1"/>
  <c r="M53" i="12" s="1"/>
  <c r="O52" i="12" l="1"/>
  <c r="L52" i="8"/>
  <c r="L53" i="12"/>
  <c r="O52" i="8" l="1"/>
  <c r="I53" i="8"/>
  <c r="G53" i="8" s="1"/>
  <c r="M53" i="8" s="1"/>
  <c r="O53" i="12"/>
  <c r="I54" i="12"/>
  <c r="G54" i="12" s="1"/>
  <c r="M54" i="12" s="1"/>
  <c r="L53" i="8" l="1"/>
  <c r="L54" i="12"/>
  <c r="I54" i="8" l="1"/>
  <c r="G54" i="8" s="1"/>
  <c r="M54" i="8" s="1"/>
  <c r="O53" i="8"/>
  <c r="O54" i="12"/>
  <c r="I55" i="12"/>
  <c r="G55" i="12" s="1"/>
  <c r="M55" i="12" s="1"/>
  <c r="L54" i="8" l="1"/>
  <c r="L55" i="12"/>
  <c r="O54" i="8" l="1"/>
  <c r="I55" i="8"/>
  <c r="G55" i="8" s="1"/>
  <c r="M55" i="8" s="1"/>
  <c r="O55" i="12"/>
  <c r="I56" i="12"/>
  <c r="G56" i="12" s="1"/>
  <c r="M56" i="12" s="1"/>
  <c r="L55" i="8" l="1"/>
  <c r="L56" i="12"/>
  <c r="I56" i="8" l="1"/>
  <c r="G56" i="8" s="1"/>
  <c r="M56" i="8" s="1"/>
  <c r="O55" i="8"/>
  <c r="O56" i="12"/>
  <c r="I57" i="12"/>
  <c r="G57" i="12" s="1"/>
  <c r="M57" i="12" s="1"/>
  <c r="L56" i="8" l="1"/>
  <c r="I57" i="8" s="1"/>
  <c r="G57" i="8" s="1"/>
  <c r="M57" i="8" s="1"/>
  <c r="L57" i="12"/>
  <c r="O56" i="8" l="1"/>
  <c r="L57" i="8"/>
  <c r="O57" i="12"/>
  <c r="I58" i="12"/>
  <c r="G58" i="12" s="1"/>
  <c r="M58" i="12" s="1"/>
  <c r="O57" i="8" l="1"/>
  <c r="I58" i="8"/>
  <c r="G58" i="8" s="1"/>
  <c r="M58" i="8" s="1"/>
  <c r="L58" i="12"/>
  <c r="L58" i="8" l="1"/>
  <c r="O58" i="12"/>
  <c r="I59" i="12"/>
  <c r="G59" i="12" s="1"/>
  <c r="M59" i="12" s="1"/>
  <c r="O58" i="8" l="1"/>
  <c r="I59" i="8"/>
  <c r="G59" i="8" s="1"/>
  <c r="M59" i="8" s="1"/>
  <c r="L59" i="12"/>
  <c r="L59" i="8" l="1"/>
  <c r="I60" i="12"/>
  <c r="G60" i="12" s="1"/>
  <c r="M60" i="12" s="1"/>
  <c r="O59" i="12"/>
  <c r="I60" i="8" l="1"/>
  <c r="G60" i="8" s="1"/>
  <c r="M60" i="8" s="1"/>
  <c r="O59" i="8"/>
  <c r="L60" i="12"/>
  <c r="L60" i="8" l="1"/>
  <c r="O60" i="12"/>
  <c r="I61" i="12"/>
  <c r="G61" i="12" s="1"/>
  <c r="M61" i="12" s="1"/>
  <c r="I61" i="8" l="1"/>
  <c r="G61" i="8" s="1"/>
  <c r="M61" i="8" s="1"/>
  <c r="O60" i="8"/>
  <c r="L61" i="12"/>
  <c r="O61" i="12" s="1"/>
  <c r="L61" i="8" l="1"/>
  <c r="O61" i="8" s="1"/>
</calcChain>
</file>

<file path=xl/comments1.xml><?xml version="1.0" encoding="utf-8"?>
<comments xmlns="http://schemas.openxmlformats.org/spreadsheetml/2006/main">
  <authors>
    <author>win10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win10:</t>
        </r>
        <r>
          <rPr>
            <sz val="9"/>
            <color indexed="81"/>
            <rFont val="Tahoma"/>
            <family val="2"/>
          </rPr>
          <t xml:space="preserve">
Format dd-mm-yy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win10:</t>
        </r>
        <r>
          <rPr>
            <sz val="9"/>
            <color indexed="81"/>
            <rFont val="Tahoma"/>
            <family val="2"/>
          </rPr>
          <t xml:space="preserve">
Contoh : 0,5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win10:</t>
        </r>
        <r>
          <rPr>
            <sz val="9"/>
            <color indexed="81"/>
            <rFont val="Tahoma"/>
            <family val="2"/>
          </rPr>
          <t xml:space="preserve">
Format dd-mm-yy</t>
        </r>
      </text>
    </comment>
  </commentList>
</comments>
</file>

<file path=xl/sharedStrings.xml><?xml version="1.0" encoding="utf-8"?>
<sst xmlns="http://schemas.openxmlformats.org/spreadsheetml/2006/main" count="363" uniqueCount="50">
  <si>
    <t>NOREK</t>
  </si>
  <si>
    <t>NAMA</t>
  </si>
  <si>
    <t>ALAMAT</t>
  </si>
  <si>
    <t>TELEPON</t>
  </si>
  <si>
    <t>REALISASI TGL</t>
  </si>
  <si>
    <t>POKOK</t>
  </si>
  <si>
    <t>JUMLAH PINJAMAN</t>
  </si>
  <si>
    <t>:</t>
  </si>
  <si>
    <t>ANGSURAN</t>
  </si>
  <si>
    <t>AKAD KREDIT</t>
  </si>
  <si>
    <t>Tgl</t>
  </si>
  <si>
    <t>Keterangan</t>
  </si>
  <si>
    <t>Angsuran Pokok</t>
  </si>
  <si>
    <t>Bunga yang di perhitungakan</t>
  </si>
  <si>
    <t>Faktor</t>
  </si>
  <si>
    <t>Nominal</t>
  </si>
  <si>
    <t>Saldo</t>
  </si>
  <si>
    <t xml:space="preserve">Bunga </t>
  </si>
  <si>
    <t>Pokok</t>
  </si>
  <si>
    <t>BUNGA /</t>
  </si>
  <si>
    <t>x</t>
  </si>
  <si>
    <t>+</t>
  </si>
  <si>
    <t>CAIR</t>
  </si>
  <si>
    <t>J.TEMPO   :</t>
  </si>
  <si>
    <t>PLAFON</t>
  </si>
  <si>
    <t>BUNGA/bln</t>
  </si>
  <si>
    <t>JANGKA WAKTU</t>
  </si>
  <si>
    <t>NO. AKAD KREDIT</t>
  </si>
  <si>
    <t>TELEPON/HP</t>
  </si>
  <si>
    <t>TGL REALISASI</t>
  </si>
  <si>
    <t>Bunga</t>
  </si>
  <si>
    <t>Type Kredit</t>
  </si>
  <si>
    <t>Annuitas / Term Loan -&gt; Angsuran</t>
  </si>
  <si>
    <t>Suku Bunga</t>
  </si>
  <si>
    <t>Jml Angsuran</t>
  </si>
  <si>
    <t>Akad Kredit</t>
  </si>
  <si>
    <t>Nama</t>
  </si>
  <si>
    <t>PT. BPR ANTAR PARAMA</t>
  </si>
  <si>
    <t>Mateus Sabardi</t>
  </si>
  <si>
    <t>Tgl Realisasi</t>
  </si>
  <si>
    <t>Jumlah Angsuran</t>
  </si>
  <si>
    <t>JADWAL ANGSURAN</t>
  </si>
  <si>
    <t>TOTAL</t>
  </si>
  <si>
    <t>tanggal buat</t>
  </si>
  <si>
    <t>J. TEMPO LUNAS</t>
  </si>
  <si>
    <t>Direksi</t>
  </si>
  <si>
    <t>44377/AP/PRK/XI/2018</t>
  </si>
  <si>
    <t>PR-044377</t>
  </si>
  <si>
    <t>Non Angsuran, Bunga -&gt; Rekening Koran</t>
  </si>
  <si>
    <t>SIMULASI PERHITUNGAN PINJAMAN RK/PT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</si>
</sst>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Rp&quot;#,##0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u/>
      <sz val="11"/>
      <color theme="1"/>
      <name val="Calibri"/>
      <family val="2"/>
      <charset val="1"/>
      <scheme val="minor"/>
    </font>
    <font>
      <b/>
      <u/>
      <sz val="11"/>
      <color theme="0"/>
      <name val="Calibri"/>
      <family val="2"/>
      <charset val="1"/>
      <scheme val="minor"/>
    </font>
    <font>
      <u/>
      <sz val="11"/>
      <color theme="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u/>
      <sz val="11"/>
      <name val="Calibri"/>
      <family val="2"/>
      <charset val="1"/>
      <scheme val="minor"/>
    </font>
    <font>
      <u/>
      <sz val="1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0" fillId="0" borderId="11" xfId="0" applyFont="1" applyBorder="1" applyAlignment="1">
      <alignment horizontal="center" vertical="center"/>
    </xf>
    <xf numFmtId="3" fontId="0" fillId="0" borderId="12" xfId="0" applyNumberFormat="1" applyFont="1" applyBorder="1"/>
    <xf numFmtId="3" fontId="0" fillId="0" borderId="13" xfId="0" applyNumberFormat="1" applyFont="1" applyBorder="1"/>
    <xf numFmtId="0" fontId="0" fillId="0" borderId="0" xfId="0" applyFont="1"/>
    <xf numFmtId="0" fontId="0" fillId="0" borderId="14" xfId="0" applyFont="1" applyBorder="1"/>
    <xf numFmtId="0" fontId="0" fillId="0" borderId="15" xfId="0" applyFont="1" applyBorder="1"/>
    <xf numFmtId="3" fontId="0" fillId="0" borderId="15" xfId="0" applyNumberFormat="1" applyFont="1" applyBorder="1"/>
    <xf numFmtId="0" fontId="0" fillId="0" borderId="16" xfId="0" applyFont="1" applyBorder="1" applyAlignment="1">
      <alignment horizontal="center" vertical="center"/>
    </xf>
    <xf numFmtId="3" fontId="0" fillId="0" borderId="17" xfId="0" applyNumberFormat="1" applyFont="1" applyBorder="1"/>
    <xf numFmtId="3" fontId="0" fillId="0" borderId="18" xfId="0" applyNumberFormat="1" applyFont="1" applyBorder="1"/>
    <xf numFmtId="0" fontId="0" fillId="0" borderId="15" xfId="0" applyFont="1" applyBorder="1" applyAlignment="1">
      <alignment horizontal="center" vertical="center"/>
    </xf>
    <xf numFmtId="0" fontId="0" fillId="0" borderId="19" xfId="0" applyFont="1" applyBorder="1"/>
    <xf numFmtId="0" fontId="0" fillId="0" borderId="20" xfId="0" applyFont="1" applyBorder="1"/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/>
    <xf numFmtId="0" fontId="0" fillId="0" borderId="22" xfId="0" applyFont="1" applyBorder="1"/>
    <xf numFmtId="15" fontId="0" fillId="0" borderId="11" xfId="0" applyNumberFormat="1" applyFont="1" applyBorder="1" applyAlignment="1">
      <alignment vertical="center"/>
    </xf>
    <xf numFmtId="15" fontId="3" fillId="0" borderId="11" xfId="0" applyNumberFormat="1" applyFont="1" applyBorder="1" applyAlignment="1">
      <alignment vertical="center"/>
    </xf>
    <xf numFmtId="15" fontId="3" fillId="0" borderId="11" xfId="0" applyNumberFormat="1" applyFont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15" fontId="0" fillId="0" borderId="27" xfId="0" applyNumberFormat="1" applyBorder="1" applyAlignment="1" applyProtection="1">
      <alignment horizontal="left"/>
      <protection locked="0"/>
    </xf>
    <xf numFmtId="3" fontId="0" fillId="0" borderId="27" xfId="0" applyNumberFormat="1" applyBorder="1" applyAlignment="1" applyProtection="1">
      <alignment horizontal="left"/>
      <protection locked="0"/>
    </xf>
    <xf numFmtId="0" fontId="0" fillId="0" borderId="2" xfId="0" applyBorder="1" applyProtection="1"/>
    <xf numFmtId="15" fontId="0" fillId="0" borderId="2" xfId="0" applyNumberFormat="1" applyBorder="1" applyProtection="1"/>
    <xf numFmtId="15" fontId="4" fillId="0" borderId="13" xfId="0" applyNumberFormat="1" applyFont="1" applyBorder="1" applyProtection="1"/>
    <xf numFmtId="0" fontId="0" fillId="0" borderId="0" xfId="0" applyBorder="1" applyProtection="1"/>
    <xf numFmtId="165" fontId="0" fillId="0" borderId="28" xfId="0" applyNumberFormat="1" applyFill="1" applyBorder="1" applyProtection="1"/>
    <xf numFmtId="3" fontId="0" fillId="0" borderId="0" xfId="0" applyNumberFormat="1" applyBorder="1" applyProtection="1"/>
    <xf numFmtId="3" fontId="0" fillId="0" borderId="29" xfId="0" applyNumberFormat="1" applyBorder="1" applyProtection="1"/>
    <xf numFmtId="0" fontId="0" fillId="0" borderId="28" xfId="0" applyFill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165" fontId="5" fillId="0" borderId="0" xfId="0" applyNumberFormat="1" applyFont="1" applyBorder="1" applyProtection="1"/>
    <xf numFmtId="165" fontId="0" fillId="0" borderId="0" xfId="0" applyNumberFormat="1" applyBorder="1" applyProtection="1"/>
    <xf numFmtId="3" fontId="0" fillId="0" borderId="28" xfId="0" applyNumberFormat="1" applyFont="1" applyFill="1" applyBorder="1" applyAlignment="1" applyProtection="1">
      <alignment horizontal="center"/>
    </xf>
    <xf numFmtId="0" fontId="0" fillId="0" borderId="29" xfId="0" applyBorder="1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3" fontId="0" fillId="0" borderId="12" xfId="0" applyNumberFormat="1" applyFont="1" applyFill="1" applyBorder="1"/>
    <xf numFmtId="3" fontId="0" fillId="0" borderId="17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Protection="1"/>
    <xf numFmtId="15" fontId="0" fillId="0" borderId="2" xfId="0" applyNumberFormat="1" applyFont="1" applyBorder="1" applyProtection="1"/>
    <xf numFmtId="15" fontId="6" fillId="0" borderId="13" xfId="0" applyNumberFormat="1" applyFont="1" applyBorder="1" applyProtection="1"/>
    <xf numFmtId="0" fontId="0" fillId="0" borderId="3" xfId="0" applyFont="1" applyBorder="1"/>
    <xf numFmtId="0" fontId="0" fillId="0" borderId="0" xfId="0" applyFont="1" applyBorder="1"/>
    <xf numFmtId="0" fontId="0" fillId="0" borderId="0" xfId="0" applyFont="1" applyBorder="1" applyProtection="1"/>
    <xf numFmtId="165" fontId="0" fillId="0" borderId="28" xfId="0" applyNumberFormat="1" applyFont="1" applyFill="1" applyBorder="1" applyProtection="1"/>
    <xf numFmtId="3" fontId="0" fillId="0" borderId="0" xfId="0" applyNumberFormat="1" applyFont="1" applyBorder="1" applyProtection="1"/>
    <xf numFmtId="3" fontId="0" fillId="0" borderId="29" xfId="0" applyNumberFormat="1" applyFont="1" applyBorder="1" applyProtection="1"/>
    <xf numFmtId="0" fontId="0" fillId="0" borderId="28" xfId="0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Protection="1"/>
    <xf numFmtId="0" fontId="0" fillId="0" borderId="29" xfId="0" applyFont="1" applyBorder="1" applyProtection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5" fontId="2" fillId="0" borderId="11" xfId="0" applyNumberFormat="1" applyFont="1" applyBorder="1" applyAlignment="1">
      <alignment vertical="center"/>
    </xf>
    <xf numFmtId="3" fontId="0" fillId="0" borderId="30" xfId="0" applyNumberFormat="1" applyBorder="1" applyAlignment="1" applyProtection="1">
      <alignment horizontal="left"/>
      <protection locked="0"/>
    </xf>
    <xf numFmtId="2" fontId="0" fillId="0" borderId="27" xfId="0" applyNumberForma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vertical="top"/>
    </xf>
    <xf numFmtId="3" fontId="0" fillId="0" borderId="0" xfId="0" applyNumberFormat="1" applyFont="1" applyBorder="1" applyAlignment="1" applyProtection="1">
      <alignment horizontal="left" vertical="top"/>
    </xf>
    <xf numFmtId="0" fontId="1" fillId="0" borderId="2" xfId="0" applyFont="1" applyBorder="1" applyProtection="1"/>
    <xf numFmtId="15" fontId="1" fillId="0" borderId="2" xfId="0" applyNumberFormat="1" applyFont="1" applyBorder="1" applyProtection="1"/>
    <xf numFmtId="15" fontId="7" fillId="0" borderId="13" xfId="0" applyNumberFormat="1" applyFont="1" applyBorder="1" applyProtection="1"/>
    <xf numFmtId="0" fontId="1" fillId="0" borderId="0" xfId="0" applyFont="1" applyBorder="1" applyProtection="1"/>
    <xf numFmtId="165" fontId="1" fillId="0" borderId="28" xfId="0" applyNumberFormat="1" applyFont="1" applyFill="1" applyBorder="1" applyProtection="1"/>
    <xf numFmtId="3" fontId="1" fillId="0" borderId="0" xfId="0" applyNumberFormat="1" applyFont="1" applyBorder="1" applyProtection="1"/>
    <xf numFmtId="3" fontId="1" fillId="0" borderId="29" xfId="0" applyNumberFormat="1" applyFont="1" applyBorder="1" applyProtection="1"/>
    <xf numFmtId="0" fontId="1" fillId="0" borderId="28" xfId="0" applyFont="1" applyFill="1" applyBorder="1" applyAlignment="1" applyProtection="1">
      <alignment horizontal="center"/>
    </xf>
    <xf numFmtId="1" fontId="1" fillId="0" borderId="0" xfId="0" applyNumberFormat="1" applyFont="1" applyBorder="1" applyAlignment="1" applyProtection="1">
      <alignment horizontal="center"/>
    </xf>
    <xf numFmtId="165" fontId="8" fillId="0" borderId="0" xfId="0" applyNumberFormat="1" applyFont="1" applyBorder="1" applyProtection="1"/>
    <xf numFmtId="165" fontId="1" fillId="0" borderId="0" xfId="0" applyNumberFormat="1" applyFont="1" applyBorder="1" applyProtection="1"/>
    <xf numFmtId="3" fontId="1" fillId="0" borderId="28" xfId="0" applyNumberFormat="1" applyFont="1" applyFill="1" applyBorder="1" applyAlignment="1" applyProtection="1">
      <alignment horizontal="center"/>
    </xf>
    <xf numFmtId="0" fontId="1" fillId="0" borderId="29" xfId="0" applyFont="1" applyBorder="1" applyProtection="1"/>
    <xf numFmtId="3" fontId="0" fillId="0" borderId="31" xfId="0" applyNumberFormat="1" applyFont="1" applyBorder="1"/>
    <xf numFmtId="0" fontId="1" fillId="0" borderId="0" xfId="0" applyFont="1" applyFill="1" applyBorder="1" applyAlignment="1" applyProtection="1">
      <alignment horizontal="center"/>
    </xf>
    <xf numFmtId="2" fontId="0" fillId="0" borderId="28" xfId="0" applyNumberFormat="1" applyFill="1" applyBorder="1" applyAlignment="1" applyProtection="1">
      <alignment horizontal="center"/>
    </xf>
    <xf numFmtId="4" fontId="0" fillId="0" borderId="17" xfId="0" applyNumberFormat="1" applyFont="1" applyBorder="1"/>
    <xf numFmtId="164" fontId="0" fillId="0" borderId="15" xfId="0" applyNumberFormat="1" applyFont="1" applyBorder="1" applyAlignment="1">
      <alignment horizontal="center" vertical="center"/>
    </xf>
    <xf numFmtId="4" fontId="0" fillId="0" borderId="15" xfId="0" applyNumberFormat="1" applyFont="1" applyBorder="1"/>
    <xf numFmtId="3" fontId="1" fillId="0" borderId="29" xfId="0" applyNumberFormat="1" applyFont="1" applyFill="1" applyBorder="1" applyProtection="1"/>
    <xf numFmtId="165" fontId="1" fillId="0" borderId="29" xfId="0" applyNumberFormat="1" applyFont="1" applyFill="1" applyBorder="1" applyAlignment="1" applyProtection="1"/>
    <xf numFmtId="0" fontId="1" fillId="0" borderId="29" xfId="0" applyFont="1" applyFill="1" applyBorder="1" applyProtection="1"/>
    <xf numFmtId="0" fontId="1" fillId="0" borderId="2" xfId="0" applyFont="1" applyFill="1" applyBorder="1" applyProtection="1"/>
    <xf numFmtId="15" fontId="1" fillId="0" borderId="2" xfId="0" applyNumberFormat="1" applyFont="1" applyFill="1" applyBorder="1" applyProtection="1"/>
    <xf numFmtId="0" fontId="1" fillId="0" borderId="13" xfId="0" applyFont="1" applyFill="1" applyBorder="1" applyProtection="1"/>
    <xf numFmtId="0" fontId="1" fillId="0" borderId="0" xfId="0" applyFont="1" applyFill="1" applyBorder="1" applyProtection="1"/>
    <xf numFmtId="3" fontId="1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Protection="1"/>
    <xf numFmtId="165" fontId="1" fillId="0" borderId="0" xfId="0" applyNumberFormat="1" applyFont="1" applyFill="1" applyBorder="1" applyProtection="1"/>
    <xf numFmtId="3" fontId="1" fillId="0" borderId="0" xfId="0" applyNumberFormat="1" applyFont="1" applyFill="1" applyBorder="1" applyAlignment="1" applyProtection="1">
      <alignment horizontal="center"/>
    </xf>
    <xf numFmtId="0" fontId="0" fillId="0" borderId="33" xfId="0" applyFont="1" applyBorder="1"/>
    <xf numFmtId="4" fontId="0" fillId="0" borderId="32" xfId="0" applyNumberFormat="1" applyFont="1" applyBorder="1"/>
    <xf numFmtId="0" fontId="0" fillId="0" borderId="5" xfId="0" applyFont="1" applyFill="1" applyBorder="1"/>
    <xf numFmtId="0" fontId="0" fillId="0" borderId="6" xfId="0" applyFont="1" applyFill="1" applyBorder="1"/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9" fillId="0" borderId="2" xfId="0" applyFont="1" applyFill="1" applyBorder="1" applyProtection="1"/>
    <xf numFmtId="15" fontId="9" fillId="0" borderId="2" xfId="0" applyNumberFormat="1" applyFont="1" applyFill="1" applyBorder="1" applyProtection="1"/>
    <xf numFmtId="0" fontId="9" fillId="0" borderId="13" xfId="0" applyFont="1" applyFill="1" applyBorder="1" applyProtection="1"/>
    <xf numFmtId="15" fontId="10" fillId="0" borderId="13" xfId="0" applyNumberFormat="1" applyFont="1" applyFill="1" applyBorder="1" applyProtection="1"/>
    <xf numFmtId="0" fontId="9" fillId="0" borderId="0" xfId="0" applyFont="1" applyFill="1" applyBorder="1" applyProtection="1"/>
    <xf numFmtId="165" fontId="9" fillId="0" borderId="28" xfId="0" applyNumberFormat="1" applyFont="1" applyFill="1" applyBorder="1" applyProtection="1"/>
    <xf numFmtId="165" fontId="9" fillId="0" borderId="0" xfId="0" applyNumberFormat="1" applyFont="1" applyFill="1" applyBorder="1" applyProtection="1"/>
    <xf numFmtId="3" fontId="9" fillId="0" borderId="0" xfId="0" applyNumberFormat="1" applyFont="1" applyFill="1" applyBorder="1" applyProtection="1"/>
    <xf numFmtId="3" fontId="9" fillId="0" borderId="29" xfId="0" applyNumberFormat="1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1" fontId="9" fillId="0" borderId="0" xfId="0" applyNumberFormat="1" applyFont="1" applyFill="1" applyBorder="1" applyAlignment="1" applyProtection="1">
      <alignment horizontal="center"/>
    </xf>
    <xf numFmtId="165" fontId="11" fillId="0" borderId="0" xfId="0" applyNumberFormat="1" applyFont="1" applyFill="1" applyBorder="1" applyProtection="1"/>
    <xf numFmtId="3" fontId="9" fillId="0" borderId="28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>
      <alignment horizontal="center"/>
    </xf>
    <xf numFmtId="165" fontId="9" fillId="0" borderId="29" xfId="0" applyNumberFormat="1" applyFont="1" applyFill="1" applyBorder="1" applyAlignment="1" applyProtection="1"/>
    <xf numFmtId="0" fontId="9" fillId="0" borderId="29" xfId="0" applyFont="1" applyFill="1" applyBorder="1" applyProtection="1"/>
    <xf numFmtId="15" fontId="7" fillId="0" borderId="13" xfId="0" applyNumberFormat="1" applyFont="1" applyFill="1" applyBorder="1" applyProtection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Protection="1"/>
    <xf numFmtId="0" fontId="9" fillId="0" borderId="3" xfId="0" applyFont="1" applyBorder="1"/>
    <xf numFmtId="0" fontId="9" fillId="0" borderId="0" xfId="0" applyFont="1" applyBorder="1"/>
    <xf numFmtId="0" fontId="9" fillId="0" borderId="0" xfId="0" applyFont="1" applyBorder="1" applyProtection="1"/>
    <xf numFmtId="3" fontId="9" fillId="0" borderId="0" xfId="0" applyNumberFormat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vertical="top"/>
    </xf>
    <xf numFmtId="0" fontId="1" fillId="0" borderId="0" xfId="0" applyFont="1"/>
    <xf numFmtId="0" fontId="9" fillId="0" borderId="4" xfId="0" applyFont="1" applyBorder="1"/>
    <xf numFmtId="0" fontId="9" fillId="0" borderId="5" xfId="0" applyFont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0" xfId="0" applyFont="1" applyAlignment="1">
      <alignment horizontal="center" vertical="center"/>
    </xf>
    <xf numFmtId="0" fontId="14" fillId="0" borderId="38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/>
    <xf numFmtId="15" fontId="14" fillId="0" borderId="11" xfId="0" applyNumberFormat="1" applyFont="1" applyBorder="1" applyAlignment="1">
      <alignment vertical="center"/>
    </xf>
    <xf numFmtId="0" fontId="9" fillId="0" borderId="11" xfId="0" applyFont="1" applyBorder="1"/>
    <xf numFmtId="0" fontId="9" fillId="0" borderId="11" xfId="0" applyFont="1" applyBorder="1" applyAlignment="1">
      <alignment horizontal="center" vertical="center"/>
    </xf>
    <xf numFmtId="3" fontId="9" fillId="0" borderId="12" xfId="0" applyNumberFormat="1" applyFont="1" applyBorder="1"/>
    <xf numFmtId="3" fontId="9" fillId="0" borderId="13" xfId="0" applyNumberFormat="1" applyFont="1" applyBorder="1"/>
    <xf numFmtId="0" fontId="9" fillId="0" borderId="14" xfId="0" applyFont="1" applyBorder="1"/>
    <xf numFmtId="0" fontId="9" fillId="0" borderId="15" xfId="0" applyFont="1" applyBorder="1"/>
    <xf numFmtId="4" fontId="9" fillId="0" borderId="15" xfId="0" applyNumberFormat="1" applyFont="1" applyBorder="1"/>
    <xf numFmtId="0" fontId="9" fillId="0" borderId="16" xfId="0" applyFont="1" applyBorder="1" applyAlignment="1">
      <alignment horizontal="center" vertical="center"/>
    </xf>
    <xf numFmtId="4" fontId="9" fillId="0" borderId="17" xfId="0" applyNumberFormat="1" applyFont="1" applyBorder="1"/>
    <xf numFmtId="3" fontId="9" fillId="0" borderId="31" xfId="0" applyNumberFormat="1" applyFont="1" applyBorder="1"/>
    <xf numFmtId="0" fontId="9" fillId="0" borderId="15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32" xfId="0" applyFont="1" applyBorder="1"/>
    <xf numFmtId="4" fontId="9" fillId="0" borderId="32" xfId="0" applyNumberFormat="1" applyFont="1" applyBorder="1"/>
    <xf numFmtId="0" fontId="9" fillId="0" borderId="32" xfId="0" applyFont="1" applyBorder="1" applyAlignment="1">
      <alignment horizontal="center" vertical="center"/>
    </xf>
    <xf numFmtId="4" fontId="9" fillId="0" borderId="34" xfId="0" applyNumberFormat="1" applyFont="1" applyBorder="1"/>
    <xf numFmtId="0" fontId="9" fillId="0" borderId="33" xfId="0" applyFont="1" applyBorder="1"/>
    <xf numFmtId="0" fontId="9" fillId="0" borderId="35" xfId="0" applyFont="1" applyBorder="1"/>
    <xf numFmtId="4" fontId="9" fillId="0" borderId="36" xfId="0" applyNumberFormat="1" applyFont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/>
    <xf numFmtId="4" fontId="9" fillId="0" borderId="37" xfId="0" applyNumberFormat="1" applyFont="1" applyBorder="1"/>
    <xf numFmtId="0" fontId="9" fillId="0" borderId="22" xfId="0" applyFont="1" applyBorder="1"/>
    <xf numFmtId="3" fontId="9" fillId="0" borderId="0" xfId="0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0" fillId="0" borderId="11" xfId="0" applyNumberFormat="1" applyFont="1" applyBorder="1"/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5" xfId="0" applyFill="1" applyBorder="1" applyProtection="1"/>
    <xf numFmtId="0" fontId="0" fillId="0" borderId="0" xfId="0" applyProtection="1"/>
    <xf numFmtId="14" fontId="0" fillId="0" borderId="0" xfId="0" applyNumberFormat="1" applyProtection="1">
      <protection locked="0"/>
    </xf>
    <xf numFmtId="0" fontId="9" fillId="0" borderId="2" xfId="0" applyFont="1" applyBorder="1" applyAlignment="1" applyProtection="1">
      <alignment vertical="center"/>
    </xf>
    <xf numFmtId="0" fontId="12" fillId="3" borderId="42" xfId="0" applyFont="1" applyFill="1" applyBorder="1" applyAlignment="1" applyProtection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165" fontId="0" fillId="0" borderId="0" xfId="0" applyNumberFormat="1" applyBorder="1" applyAlignment="1" applyProtection="1">
      <alignment horizontal="left"/>
    </xf>
    <xf numFmtId="165" fontId="0" fillId="0" borderId="29" xfId="0" applyNumberFormat="1" applyBorder="1" applyAlignment="1" applyProtection="1">
      <alignment horizontal="left"/>
    </xf>
    <xf numFmtId="49" fontId="0" fillId="0" borderId="0" xfId="0" applyNumberFormat="1" applyBorder="1" applyAlignment="1" applyProtection="1">
      <alignment horizontal="left" vertical="top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/>
    </xf>
    <xf numFmtId="3" fontId="0" fillId="0" borderId="53" xfId="0" applyNumberFormat="1" applyFont="1" applyBorder="1" applyAlignment="1">
      <alignment horizontal="center"/>
    </xf>
    <xf numFmtId="3" fontId="0" fillId="0" borderId="54" xfId="0" applyNumberFormat="1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15" fontId="0" fillId="0" borderId="17" xfId="0" applyNumberFormat="1" applyFont="1" applyBorder="1" applyAlignment="1">
      <alignment horizontal="center" vertical="center"/>
    </xf>
    <xf numFmtId="15" fontId="0" fillId="0" borderId="45" xfId="0" applyNumberFormat="1" applyFont="1" applyBorder="1" applyAlignment="1">
      <alignment horizontal="center" vertical="center"/>
    </xf>
    <xf numFmtId="15" fontId="0" fillId="0" borderId="46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/>
    </xf>
    <xf numFmtId="3" fontId="0" fillId="0" borderId="45" xfId="0" applyNumberFormat="1" applyFont="1" applyBorder="1" applyAlignment="1">
      <alignment horizontal="center"/>
    </xf>
    <xf numFmtId="3" fontId="0" fillId="0" borderId="46" xfId="0" applyNumberFormat="1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/>
    </xf>
    <xf numFmtId="3" fontId="0" fillId="0" borderId="43" xfId="0" applyNumberFormat="1" applyFont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4" fontId="0" fillId="0" borderId="17" xfId="0" applyNumberFormat="1" applyFont="1" applyBorder="1" applyAlignment="1">
      <alignment horizontal="center"/>
    </xf>
    <xf numFmtId="4" fontId="0" fillId="0" borderId="45" xfId="0" applyNumberFormat="1" applyFont="1" applyBorder="1" applyAlignment="1">
      <alignment horizontal="center"/>
    </xf>
    <xf numFmtId="4" fontId="0" fillId="0" borderId="46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4" fontId="0" fillId="0" borderId="54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165" fontId="0" fillId="0" borderId="0" xfId="0" applyNumberFormat="1" applyFont="1" applyBorder="1" applyAlignment="1" applyProtection="1">
      <alignment horizontal="left"/>
    </xf>
    <xf numFmtId="165" fontId="0" fillId="0" borderId="29" xfId="0" applyNumberFormat="1" applyFont="1" applyBorder="1" applyAlignment="1" applyProtection="1">
      <alignment horizontal="left"/>
    </xf>
    <xf numFmtId="49" fontId="0" fillId="0" borderId="0" xfId="0" applyNumberFormat="1" applyFont="1" applyBorder="1" applyAlignment="1" applyProtection="1">
      <alignment horizontal="left" vertical="top"/>
    </xf>
    <xf numFmtId="0" fontId="0" fillId="0" borderId="22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165" fontId="1" fillId="0" borderId="0" xfId="0" applyNumberFormat="1" applyFont="1" applyBorder="1" applyAlignment="1" applyProtection="1">
      <alignment horizontal="left"/>
    </xf>
    <xf numFmtId="165" fontId="1" fillId="0" borderId="29" xfId="0" applyNumberFormat="1" applyFont="1" applyBorder="1" applyAlignment="1" applyProtection="1">
      <alignment horizontal="left"/>
    </xf>
    <xf numFmtId="0" fontId="13" fillId="0" borderId="0" xfId="0" applyFont="1" applyAlignment="1">
      <alignment horizontal="center"/>
    </xf>
    <xf numFmtId="2" fontId="9" fillId="0" borderId="0" xfId="0" applyNumberFormat="1" applyFont="1" applyBorder="1" applyAlignment="1" applyProtection="1">
      <alignment horizontal="left" vertical="center"/>
    </xf>
    <xf numFmtId="15" fontId="9" fillId="0" borderId="0" xfId="0" applyNumberFormat="1" applyFont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0" fillId="0" borderId="58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left" vertical="top"/>
    </xf>
    <xf numFmtId="2" fontId="9" fillId="0" borderId="0" xfId="0" applyNumberFormat="1" applyFont="1" applyBorder="1" applyAlignment="1" applyProtection="1">
      <alignment horizontal="left" vertical="top"/>
    </xf>
    <xf numFmtId="15" fontId="9" fillId="0" borderId="0" xfId="0" applyNumberFormat="1" applyFont="1" applyBorder="1" applyAlignment="1" applyProtection="1">
      <alignment horizontal="left" vertical="top"/>
    </xf>
    <xf numFmtId="0" fontId="9" fillId="0" borderId="0" xfId="0" applyNumberFormat="1" applyFont="1" applyBorder="1" applyAlignment="1" applyProtection="1">
      <alignment horizontal="left" vertical="top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/>
    </xf>
    <xf numFmtId="3" fontId="9" fillId="0" borderId="53" xfId="0" applyNumberFormat="1" applyFont="1" applyBorder="1" applyAlignment="1">
      <alignment horizontal="center"/>
    </xf>
    <xf numFmtId="3" fontId="9" fillId="0" borderId="54" xfId="0" applyNumberFormat="1" applyFont="1" applyBorder="1" applyAlignment="1">
      <alignment horizontal="center"/>
    </xf>
    <xf numFmtId="4" fontId="9" fillId="0" borderId="12" xfId="0" applyNumberFormat="1" applyFont="1" applyBorder="1" applyAlignment="1">
      <alignment horizontal="center"/>
    </xf>
    <xf numFmtId="4" fontId="9" fillId="0" borderId="58" xfId="0" applyNumberFormat="1" applyFont="1" applyBorder="1" applyAlignment="1">
      <alignment horizontal="center"/>
    </xf>
    <xf numFmtId="15" fontId="9" fillId="0" borderId="17" xfId="0" applyNumberFormat="1" applyFont="1" applyBorder="1" applyAlignment="1">
      <alignment horizontal="center" vertical="center"/>
    </xf>
    <xf numFmtId="15" fontId="9" fillId="0" borderId="45" xfId="0" applyNumberFormat="1" applyFont="1" applyBorder="1" applyAlignment="1">
      <alignment horizontal="center" vertical="center"/>
    </xf>
    <xf numFmtId="15" fontId="9" fillId="0" borderId="4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4" fontId="9" fillId="0" borderId="46" xfId="0" applyNumberFormat="1" applyFont="1" applyBorder="1" applyAlignment="1">
      <alignment horizontal="center"/>
    </xf>
    <xf numFmtId="4" fontId="9" fillId="0" borderId="3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9" fillId="0" borderId="34" xfId="0" applyNumberFormat="1" applyFont="1" applyBorder="1" applyAlignment="1">
      <alignment horizontal="center"/>
    </xf>
    <xf numFmtId="4" fontId="9" fillId="0" borderId="61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4" fontId="9" fillId="0" borderId="37" xfId="0" applyNumberFormat="1" applyFont="1" applyBorder="1" applyAlignment="1">
      <alignment horizontal="center"/>
    </xf>
    <xf numFmtId="4" fontId="9" fillId="0" borderId="62" xfId="0" applyNumberFormat="1" applyFont="1" applyBorder="1" applyAlignment="1">
      <alignment horizontal="center"/>
    </xf>
    <xf numFmtId="4" fontId="9" fillId="0" borderId="63" xfId="0" applyNumberFormat="1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0" fillId="0" borderId="65" xfId="0" applyFont="1" applyBorder="1"/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" fontId="0" fillId="0" borderId="68" xfId="0" applyNumberFormat="1" applyFont="1" applyBorder="1"/>
    <xf numFmtId="0" fontId="0" fillId="0" borderId="68" xfId="0" applyFont="1" applyBorder="1" applyAlignment="1">
      <alignment horizontal="center" vertical="center"/>
    </xf>
    <xf numFmtId="4" fontId="0" fillId="0" borderId="66" xfId="0" applyNumberFormat="1" applyFont="1" applyBorder="1" applyAlignment="1">
      <alignment horizontal="center"/>
    </xf>
    <xf numFmtId="4" fontId="0" fillId="0" borderId="42" xfId="0" applyNumberFormat="1" applyFont="1" applyBorder="1" applyAlignment="1">
      <alignment horizontal="center"/>
    </xf>
    <xf numFmtId="4" fontId="0" fillId="0" borderId="67" xfId="0" applyNumberFormat="1" applyFont="1" applyBorder="1" applyAlignment="1">
      <alignment horizontal="center"/>
    </xf>
    <xf numFmtId="0" fontId="0" fillId="0" borderId="66" xfId="0" applyFont="1" applyBorder="1"/>
    <xf numFmtId="4" fontId="0" fillId="0" borderId="66" xfId="0" applyNumberFormat="1" applyFont="1" applyBorder="1"/>
    <xf numFmtId="0" fontId="0" fillId="0" borderId="66" xfId="0" applyFont="1" applyBorder="1" applyAlignment="1">
      <alignment horizontal="center"/>
    </xf>
    <xf numFmtId="0" fontId="0" fillId="0" borderId="69" xfId="0" applyFont="1" applyBorder="1" applyAlignment="1">
      <alignment horizontal="center"/>
    </xf>
    <xf numFmtId="15" fontId="0" fillId="0" borderId="15" xfId="0" applyNumberFormat="1" applyFont="1" applyBorder="1" applyAlignment="1">
      <alignment horizontal="center" vertical="center"/>
    </xf>
    <xf numFmtId="4" fontId="0" fillId="0" borderId="15" xfId="0" applyNumberFormat="1" applyFont="1" applyBorder="1" applyAlignment="1">
      <alignment horizontal="center"/>
    </xf>
    <xf numFmtId="4" fontId="0" fillId="0" borderId="1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"/>
  <sheetViews>
    <sheetView tabSelected="1" workbookViewId="0">
      <selection activeCell="B11" sqref="B11"/>
    </sheetView>
  </sheetViews>
  <sheetFormatPr defaultColWidth="0" defaultRowHeight="14.4" zeroHeight="1" x14ac:dyDescent="0.3"/>
  <cols>
    <col min="1" max="1" width="20.3984375" style="193" customWidth="1"/>
    <col min="2" max="2" width="29.69921875" style="193" customWidth="1"/>
    <col min="3" max="256" width="0" hidden="1" customWidth="1"/>
    <col min="257" max="16384" width="9.09765625" hidden="1"/>
  </cols>
  <sheetData>
    <row r="1" spans="1:2" ht="17.850000000000001" x14ac:dyDescent="0.35">
      <c r="A1" s="196" t="s">
        <v>49</v>
      </c>
      <c r="B1" s="196"/>
    </row>
    <row r="2" spans="1:2" hidden="1" x14ac:dyDescent="0.3">
      <c r="A2" s="190" t="s">
        <v>27</v>
      </c>
      <c r="B2" s="33" t="s">
        <v>46</v>
      </c>
    </row>
    <row r="3" spans="1:2" ht="20.2" hidden="1" customHeight="1" x14ac:dyDescent="0.3">
      <c r="A3" s="191" t="s">
        <v>0</v>
      </c>
      <c r="B3" s="34" t="s">
        <v>47</v>
      </c>
    </row>
    <row r="4" spans="1:2" ht="20.2" customHeight="1" x14ac:dyDescent="0.3">
      <c r="A4" s="191" t="s">
        <v>1</v>
      </c>
      <c r="B4" s="34"/>
    </row>
    <row r="5" spans="1:2" ht="20.2" customHeight="1" x14ac:dyDescent="0.3">
      <c r="A5" s="191" t="s">
        <v>2</v>
      </c>
      <c r="B5" s="34"/>
    </row>
    <row r="6" spans="1:2" ht="20.2" customHeight="1" x14ac:dyDescent="0.3">
      <c r="A6" s="191" t="s">
        <v>28</v>
      </c>
      <c r="B6" s="35"/>
    </row>
    <row r="7" spans="1:2" ht="20.2" customHeight="1" x14ac:dyDescent="0.3">
      <c r="A7" s="191" t="s">
        <v>29</v>
      </c>
      <c r="B7" s="36"/>
    </row>
    <row r="8" spans="1:2" ht="20.2" customHeight="1" x14ac:dyDescent="0.3">
      <c r="A8" s="191" t="s">
        <v>24</v>
      </c>
      <c r="B8" s="37"/>
    </row>
    <row r="9" spans="1:2" ht="20.2" customHeight="1" x14ac:dyDescent="0.3">
      <c r="A9" s="191" t="s">
        <v>25</v>
      </c>
      <c r="B9" s="80"/>
    </row>
    <row r="10" spans="1:2" ht="20.2" customHeight="1" x14ac:dyDescent="0.3">
      <c r="A10" s="192" t="s">
        <v>26</v>
      </c>
      <c r="B10" s="79"/>
    </row>
    <row r="11" spans="1:2" x14ac:dyDescent="0.3">
      <c r="A11" s="191" t="s">
        <v>43</v>
      </c>
      <c r="B11" s="194"/>
    </row>
  </sheetData>
  <sheetProtection password="C721" sheet="1" objects="1" scenarios="1"/>
  <mergeCells count="1">
    <mergeCell ref="A1:B1"/>
  </mergeCells>
  <dataValidations count="4">
    <dataValidation type="list" showInputMessage="1" showErrorMessage="1" promptTitle="6,12" sqref="B10">
      <formula1>"6,12"</formula1>
    </dataValidation>
    <dataValidation type="whole" allowBlank="1" showInputMessage="1" showErrorMessage="1" errorTitle="PERHATIAN" error="Hanya Angka!!" sqref="B8">
      <formula1>1</formula1>
      <formula2>1000000000000</formula2>
    </dataValidation>
    <dataValidation type="date" allowBlank="1" showInputMessage="1" showErrorMessage="1" sqref="B7">
      <formula1>43831</formula1>
      <formula2>54789</formula2>
    </dataValidation>
    <dataValidation type="decimal" allowBlank="1" showInputMessage="1" showErrorMessage="1" errorTitle="PERHATIAN" error="Harus Desimal" sqref="B9">
      <formula1>0.5</formula1>
      <formula2>3</formula2>
    </dataValidation>
  </dataValidations>
  <pageMargins left="0.7" right="0.7" top="0.75" bottom="0.75" header="0.3" footer="0.3"/>
  <pageSetup paperSize="5" orientation="landscape" horizontalDpi="4294967293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topLeftCell="B9" zoomScaleSheetLayoutView="100" workbookViewId="0">
      <selection activeCell="IY24" sqref="IY24"/>
    </sheetView>
  </sheetViews>
  <sheetFormatPr defaultRowHeight="14.4" zeroHeight="1" x14ac:dyDescent="0.3"/>
  <cols>
    <col min="1" max="1" width="1.296875" hidden="1" customWidth="1"/>
    <col min="2" max="2" width="3.59765625" customWidth="1"/>
    <col min="3" max="3" width="10.09765625" bestFit="1" customWidth="1"/>
    <col min="4" max="4" width="0.8984375" customWidth="1"/>
    <col min="5" max="5" width="1.296875" customWidth="1"/>
    <col min="6" max="6" width="20.296875" customWidth="1"/>
    <col min="7" max="7" width="15" bestFit="1" customWidth="1"/>
    <col min="8" max="8" width="9.09765625" hidden="1" customWidth="1"/>
    <col min="9" max="9" width="9" customWidth="1"/>
    <col min="10" max="10" width="4.8984375" customWidth="1"/>
    <col min="11" max="11" width="1.296875" customWidth="1"/>
    <col min="12" max="12" width="20.296875" hidden="1" customWidth="1"/>
    <col min="13" max="13" width="15" bestFit="1" customWidth="1"/>
    <col min="14" max="14" width="0.59765625" customWidth="1"/>
    <col min="15" max="15" width="14.3984375" customWidth="1"/>
    <col min="16" max="16" width="12.09765625" hidden="1" customWidth="1"/>
    <col min="17" max="256" width="0" hidden="1" customWidth="1"/>
  </cols>
  <sheetData>
    <row r="1" spans="1:2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1" ht="17.850000000000001" x14ac:dyDescent="0.3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139"/>
      <c r="Q2" s="139"/>
      <c r="R2" s="17"/>
    </row>
    <row r="3" spans="1:21" ht="9.8000000000000007" customHeight="1" thickBo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7"/>
    </row>
    <row r="4" spans="1:21" ht="20.2" customHeight="1" thickTop="1" thickBot="1" x14ac:dyDescent="0.35">
      <c r="A4" s="139"/>
      <c r="B4" s="185" t="s">
        <v>31</v>
      </c>
      <c r="C4" s="186"/>
      <c r="D4" s="141"/>
      <c r="E4" s="142" t="s">
        <v>7</v>
      </c>
      <c r="F4" s="195" t="s">
        <v>48</v>
      </c>
      <c r="G4" s="195"/>
      <c r="H4" s="122" t="s">
        <v>44</v>
      </c>
      <c r="I4" s="105"/>
      <c r="J4" s="105"/>
      <c r="K4" s="105" t="s">
        <v>7</v>
      </c>
      <c r="L4" s="106" t="e">
        <f>EDATE(F9,L8)</f>
        <v>#VALUE!</v>
      </c>
      <c r="M4" s="106"/>
      <c r="N4" s="105"/>
      <c r="O4" s="107"/>
      <c r="P4" s="138"/>
      <c r="Q4" s="148"/>
      <c r="R4" s="17"/>
      <c r="S4" s="17"/>
      <c r="T4" s="17"/>
      <c r="U4" s="17"/>
    </row>
    <row r="5" spans="1:21" ht="20.2" customHeight="1" thickBot="1" x14ac:dyDescent="0.35">
      <c r="A5" s="139"/>
      <c r="B5" s="187" t="s">
        <v>33</v>
      </c>
      <c r="C5" s="188"/>
      <c r="D5" s="144"/>
      <c r="E5" s="145" t="s">
        <v>7</v>
      </c>
      <c r="F5" s="281">
        <f>INPUT!B9*INPUT!B10</f>
        <v>0</v>
      </c>
      <c r="G5" s="281"/>
      <c r="H5" s="126" t="s">
        <v>5</v>
      </c>
      <c r="I5" s="108"/>
      <c r="J5" s="108"/>
      <c r="K5" s="108" t="s">
        <v>7</v>
      </c>
      <c r="L5" s="87">
        <f>INPUT!B8</f>
        <v>0</v>
      </c>
      <c r="M5" s="112"/>
      <c r="N5" s="109"/>
      <c r="O5" s="102"/>
      <c r="P5" s="102"/>
      <c r="Q5" s="148"/>
      <c r="R5" s="17"/>
      <c r="S5" s="17"/>
      <c r="T5" s="17"/>
      <c r="U5" s="17"/>
    </row>
    <row r="6" spans="1:21" ht="20.2" customHeight="1" x14ac:dyDescent="0.3">
      <c r="A6" s="139"/>
      <c r="B6" s="187" t="s">
        <v>34</v>
      </c>
      <c r="C6" s="188"/>
      <c r="D6" s="144"/>
      <c r="E6" s="145" t="s">
        <v>7</v>
      </c>
      <c r="F6" s="183">
        <f>IF(INPUT!B10&gt;12,"Tidak Tersedia",INPUT!B10)</f>
        <v>0</v>
      </c>
      <c r="G6" s="184"/>
      <c r="H6" s="126" t="s">
        <v>19</v>
      </c>
      <c r="I6" s="97">
        <f>INPUT!B9</f>
        <v>0</v>
      </c>
      <c r="J6" s="110" t="str">
        <f>I6*L8&amp;"%"</f>
        <v>0%</v>
      </c>
      <c r="K6" s="108" t="s">
        <v>7</v>
      </c>
      <c r="L6" s="111">
        <f>O8*L8</f>
        <v>0</v>
      </c>
      <c r="M6" s="111"/>
      <c r="N6" s="109" t="s">
        <v>21</v>
      </c>
      <c r="O6" s="102"/>
      <c r="P6" s="102"/>
      <c r="Q6" s="148"/>
      <c r="R6" s="17"/>
      <c r="S6" s="17"/>
      <c r="T6" s="17"/>
      <c r="U6" s="17"/>
    </row>
    <row r="7" spans="1:21" ht="20.2" customHeight="1" thickBot="1" x14ac:dyDescent="0.35">
      <c r="A7" s="139"/>
      <c r="B7" s="187" t="s">
        <v>35</v>
      </c>
      <c r="C7" s="188"/>
      <c r="D7" s="144"/>
      <c r="E7" s="145" t="s">
        <v>7</v>
      </c>
      <c r="F7" s="184" t="str">
        <f>INPUT!B2</f>
        <v>44377/AP/PRK/XI/2018</v>
      </c>
      <c r="G7" s="184"/>
      <c r="H7" s="126" t="s">
        <v>6</v>
      </c>
      <c r="I7" s="108"/>
      <c r="J7" s="108"/>
      <c r="K7" s="108" t="s">
        <v>7</v>
      </c>
      <c r="L7" s="112">
        <f>SUM(L5:L6)</f>
        <v>0</v>
      </c>
      <c r="M7" s="112"/>
      <c r="N7" s="109"/>
      <c r="O7" s="102"/>
      <c r="P7" s="102"/>
      <c r="Q7" s="148"/>
      <c r="R7" s="17"/>
      <c r="S7" s="17"/>
      <c r="T7" s="17"/>
      <c r="U7" s="17"/>
    </row>
    <row r="8" spans="1:21" ht="20.2" customHeight="1" thickBot="1" x14ac:dyDescent="0.35">
      <c r="A8" s="139"/>
      <c r="B8" s="187" t="s">
        <v>36</v>
      </c>
      <c r="C8" s="188"/>
      <c r="D8" s="144"/>
      <c r="E8" s="145" t="s">
        <v>7</v>
      </c>
      <c r="F8" s="184">
        <f>INPUT!B4</f>
        <v>0</v>
      </c>
      <c r="G8" s="184"/>
      <c r="H8" s="126" t="s">
        <v>8</v>
      </c>
      <c r="I8" s="108"/>
      <c r="J8" s="108"/>
      <c r="K8" s="108" t="s">
        <v>7</v>
      </c>
      <c r="L8" s="94">
        <f>INPUT!B10</f>
        <v>0</v>
      </c>
      <c r="M8" s="113"/>
      <c r="N8" s="109" t="s">
        <v>20</v>
      </c>
      <c r="O8" s="103">
        <f>CEILING((L5*I6)/100,500)</f>
        <v>0</v>
      </c>
      <c r="P8" s="103"/>
      <c r="Q8" s="148"/>
      <c r="R8" s="17"/>
      <c r="S8" s="17"/>
      <c r="T8" s="17"/>
      <c r="U8" s="17"/>
    </row>
    <row r="9" spans="1:21" ht="20.2" customHeight="1" x14ac:dyDescent="0.3">
      <c r="A9" s="139"/>
      <c r="B9" s="187" t="s">
        <v>39</v>
      </c>
      <c r="C9" s="188"/>
      <c r="D9" s="144"/>
      <c r="E9" s="145" t="s">
        <v>7</v>
      </c>
      <c r="F9" s="282" t="str">
        <f>IF(INPUT!B7="","",INPUT!B7)</f>
        <v/>
      </c>
      <c r="G9" s="283"/>
      <c r="H9" s="126" t="s">
        <v>9</v>
      </c>
      <c r="I9" s="108"/>
      <c r="J9" s="108"/>
      <c r="K9" s="108" t="s">
        <v>7</v>
      </c>
      <c r="L9" s="108" t="str">
        <f>INPUT!B2</f>
        <v>44377/AP/PRK/XI/2018</v>
      </c>
      <c r="M9" s="108"/>
      <c r="N9" s="108"/>
      <c r="O9" s="104"/>
      <c r="P9" s="104"/>
      <c r="Q9" s="148"/>
      <c r="R9" s="17"/>
      <c r="S9" s="17"/>
      <c r="T9" s="17"/>
      <c r="U9" s="17"/>
    </row>
    <row r="10" spans="1:21" ht="6.05" customHeight="1" thickBot="1" x14ac:dyDescent="0.35">
      <c r="A10" s="17"/>
      <c r="B10" s="72"/>
      <c r="C10" s="73"/>
      <c r="D10" s="73"/>
      <c r="E10" s="73"/>
      <c r="F10" s="73"/>
      <c r="G10" s="73"/>
      <c r="H10" s="116"/>
      <c r="I10" s="116"/>
      <c r="J10" s="116"/>
      <c r="K10" s="116"/>
      <c r="L10" s="116"/>
      <c r="M10" s="116"/>
      <c r="N10" s="116"/>
      <c r="O10" s="117"/>
      <c r="P10" s="117"/>
      <c r="Q10" s="17"/>
      <c r="R10" s="17"/>
      <c r="S10" s="17"/>
      <c r="T10" s="17"/>
      <c r="U10" s="17"/>
    </row>
    <row r="11" spans="1:21" ht="6.05" customHeight="1" thickTop="1" thickBot="1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1" customFormat="1" ht="30.85" customHeight="1" thickTop="1" x14ac:dyDescent="0.3">
      <c r="B12" s="197"/>
      <c r="C12" s="247" t="s">
        <v>10</v>
      </c>
      <c r="D12" s="247" t="s">
        <v>11</v>
      </c>
      <c r="E12" s="247"/>
      <c r="F12" s="247"/>
      <c r="G12" s="247" t="s">
        <v>18</v>
      </c>
      <c r="H12" s="284" t="s">
        <v>30</v>
      </c>
      <c r="I12" s="285"/>
      <c r="J12" s="285"/>
      <c r="K12" s="286"/>
      <c r="L12" s="118" t="s">
        <v>16</v>
      </c>
      <c r="M12" s="286" t="s">
        <v>40</v>
      </c>
      <c r="N12" s="290" t="s">
        <v>16</v>
      </c>
      <c r="O12" s="291"/>
      <c r="P12" s="120"/>
      <c r="Q12" s="76"/>
      <c r="R12" s="76"/>
      <c r="S12" s="76"/>
      <c r="T12" s="76"/>
      <c r="U12" s="76"/>
    </row>
    <row r="13" spans="1:21" ht="18" customHeight="1" thickBot="1" x14ac:dyDescent="0.35">
      <c r="B13" s="198"/>
      <c r="C13" s="248"/>
      <c r="D13" s="248"/>
      <c r="E13" s="248"/>
      <c r="F13" s="248"/>
      <c r="G13" s="248"/>
      <c r="H13" s="287"/>
      <c r="I13" s="288"/>
      <c r="J13" s="288"/>
      <c r="K13" s="289"/>
      <c r="L13" s="119"/>
      <c r="M13" s="289"/>
      <c r="N13" s="292"/>
      <c r="O13" s="293"/>
      <c r="P13" s="121"/>
      <c r="Q13" s="17"/>
      <c r="R13" s="17"/>
      <c r="S13" s="17"/>
      <c r="T13" s="17"/>
      <c r="U13" s="17"/>
    </row>
    <row r="14" spans="1:21" ht="6.8" customHeight="1" thickTop="1" thickBot="1" x14ac:dyDescent="0.35"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17" customFormat="1" ht="20.2" customHeight="1" thickTop="1" x14ac:dyDescent="0.3">
      <c r="B15" s="12"/>
      <c r="C15" s="31" t="str">
        <f>F9</f>
        <v/>
      </c>
      <c r="D15" s="215" t="s">
        <v>22</v>
      </c>
      <c r="E15" s="216"/>
      <c r="F15" s="217"/>
      <c r="G15" s="189">
        <f>INPUT!B8</f>
        <v>0</v>
      </c>
      <c r="H15" s="14"/>
      <c r="I15" s="218"/>
      <c r="J15" s="219"/>
      <c r="K15" s="220"/>
      <c r="L15" s="15">
        <f>L6</f>
        <v>0</v>
      </c>
      <c r="M15" s="15"/>
      <c r="N15" s="240">
        <f>L5</f>
        <v>0</v>
      </c>
      <c r="O15" s="294"/>
      <c r="P15" s="16">
        <f>SUM(L15:O15)</f>
        <v>0</v>
      </c>
    </row>
    <row r="16" spans="1:21" s="17" customFormat="1" ht="20.2" customHeight="1" x14ac:dyDescent="0.3">
      <c r="B16" s="18">
        <v>1</v>
      </c>
      <c r="C16" s="19"/>
      <c r="D16" s="222" t="str">
        <f>IFERROR(EDATE($C$15,$B16),"")</f>
        <v/>
      </c>
      <c r="E16" s="223"/>
      <c r="F16" s="224"/>
      <c r="G16" s="101">
        <v>0</v>
      </c>
      <c r="H16" s="21"/>
      <c r="I16" s="237" t="str">
        <f>IFERROR(ROUND(N15*$I$6/100/30*Q16,0),"")</f>
        <v/>
      </c>
      <c r="J16" s="238"/>
      <c r="K16" s="239"/>
      <c r="L16" s="99" t="e">
        <f>L15-I16</f>
        <v>#VALUE!</v>
      </c>
      <c r="M16" s="99" t="str">
        <f>IFERROR(G16+I16,"")</f>
        <v/>
      </c>
      <c r="N16" s="237">
        <f>N15-G16</f>
        <v>0</v>
      </c>
      <c r="O16" s="295"/>
      <c r="P16" s="96" t="e">
        <f>SUM(L16:O16)</f>
        <v>#VALUE!</v>
      </c>
      <c r="Q16" s="17" t="e">
        <f>D16-$C$15</f>
        <v>#VALUE!</v>
      </c>
    </row>
    <row r="17" spans="2:17" s="17" customFormat="1" ht="20.2" customHeight="1" x14ac:dyDescent="0.3">
      <c r="B17" s="18">
        <v>2</v>
      </c>
      <c r="C17" s="19"/>
      <c r="D17" s="222" t="str">
        <f t="shared" ref="D17:D21" si="0">IFERROR(EDATE($C$15,$B17),"")</f>
        <v/>
      </c>
      <c r="E17" s="223"/>
      <c r="F17" s="224"/>
      <c r="G17" s="101">
        <v>0</v>
      </c>
      <c r="H17" s="24"/>
      <c r="I17" s="237" t="str">
        <f t="shared" ref="I17:I27" si="1">IFERROR(ROUND(N16*$I$6/100/30*Q17,0),"")</f>
        <v/>
      </c>
      <c r="J17" s="238"/>
      <c r="K17" s="239"/>
      <c r="L17" s="99" t="e">
        <f>L16-I17</f>
        <v>#VALUE!</v>
      </c>
      <c r="M17" s="99" t="str">
        <f t="shared" ref="M17:M21" si="2">IFERROR(G17+I17,"")</f>
        <v/>
      </c>
      <c r="N17" s="237">
        <f t="shared" ref="N17:N21" si="3">N16-G17</f>
        <v>0</v>
      </c>
      <c r="O17" s="295"/>
      <c r="P17" s="96" t="e">
        <f t="shared" ref="P17:P27" si="4">SUM(L17:O17)</f>
        <v>#VALUE!</v>
      </c>
      <c r="Q17" s="17" t="e">
        <f>D17-D16</f>
        <v>#VALUE!</v>
      </c>
    </row>
    <row r="18" spans="2:17" s="17" customFormat="1" ht="20.2" customHeight="1" x14ac:dyDescent="0.3">
      <c r="B18" s="18">
        <v>3</v>
      </c>
      <c r="C18" s="19"/>
      <c r="D18" s="222" t="str">
        <f t="shared" si="0"/>
        <v/>
      </c>
      <c r="E18" s="223"/>
      <c r="F18" s="224"/>
      <c r="G18" s="101">
        <v>0</v>
      </c>
      <c r="H18" s="24"/>
      <c r="I18" s="237" t="str">
        <f t="shared" si="1"/>
        <v/>
      </c>
      <c r="J18" s="238"/>
      <c r="K18" s="239"/>
      <c r="L18" s="99" t="e">
        <f t="shared" ref="L18:L25" si="5">L17-I18</f>
        <v>#VALUE!</v>
      </c>
      <c r="M18" s="99" t="str">
        <f t="shared" si="2"/>
        <v/>
      </c>
      <c r="N18" s="237">
        <f t="shared" si="3"/>
        <v>0</v>
      </c>
      <c r="O18" s="295"/>
      <c r="P18" s="96" t="e">
        <f t="shared" si="4"/>
        <v>#VALUE!</v>
      </c>
      <c r="Q18" s="17" t="e">
        <f t="shared" ref="Q18:Q27" si="6">D18-D17</f>
        <v>#VALUE!</v>
      </c>
    </row>
    <row r="19" spans="2:17" s="17" customFormat="1" ht="20.2" customHeight="1" x14ac:dyDescent="0.3">
      <c r="B19" s="18">
        <v>4</v>
      </c>
      <c r="C19" s="19"/>
      <c r="D19" s="222" t="str">
        <f t="shared" si="0"/>
        <v/>
      </c>
      <c r="E19" s="223"/>
      <c r="F19" s="224"/>
      <c r="G19" s="101">
        <v>0</v>
      </c>
      <c r="H19" s="24"/>
      <c r="I19" s="237" t="str">
        <f t="shared" si="1"/>
        <v/>
      </c>
      <c r="J19" s="238"/>
      <c r="K19" s="239"/>
      <c r="L19" s="99" t="e">
        <f t="shared" si="5"/>
        <v>#VALUE!</v>
      </c>
      <c r="M19" s="99" t="str">
        <f t="shared" si="2"/>
        <v/>
      </c>
      <c r="N19" s="237">
        <f t="shared" si="3"/>
        <v>0</v>
      </c>
      <c r="O19" s="295"/>
      <c r="P19" s="96" t="e">
        <f t="shared" si="4"/>
        <v>#VALUE!</v>
      </c>
      <c r="Q19" s="17" t="e">
        <f t="shared" si="6"/>
        <v>#VALUE!</v>
      </c>
    </row>
    <row r="20" spans="2:17" s="17" customFormat="1" ht="20.2" customHeight="1" x14ac:dyDescent="0.3">
      <c r="B20" s="18">
        <v>5</v>
      </c>
      <c r="C20" s="19"/>
      <c r="D20" s="222" t="str">
        <f t="shared" si="0"/>
        <v/>
      </c>
      <c r="E20" s="223"/>
      <c r="F20" s="224"/>
      <c r="G20" s="101">
        <v>0</v>
      </c>
      <c r="H20" s="24"/>
      <c r="I20" s="237" t="str">
        <f t="shared" si="1"/>
        <v/>
      </c>
      <c r="J20" s="238"/>
      <c r="K20" s="239"/>
      <c r="L20" s="99" t="e">
        <f t="shared" si="5"/>
        <v>#VALUE!</v>
      </c>
      <c r="M20" s="99" t="str">
        <f t="shared" si="2"/>
        <v/>
      </c>
      <c r="N20" s="237">
        <f t="shared" si="3"/>
        <v>0</v>
      </c>
      <c r="O20" s="295"/>
      <c r="P20" s="96" t="e">
        <f t="shared" si="4"/>
        <v>#VALUE!</v>
      </c>
      <c r="Q20" s="17" t="e">
        <f t="shared" si="6"/>
        <v>#VALUE!</v>
      </c>
    </row>
    <row r="21" spans="2:17" s="17" customFormat="1" ht="20.2" customHeight="1" x14ac:dyDescent="0.3">
      <c r="B21" s="18">
        <v>6</v>
      </c>
      <c r="C21" s="19"/>
      <c r="D21" s="222" t="str">
        <f t="shared" si="0"/>
        <v/>
      </c>
      <c r="E21" s="223"/>
      <c r="F21" s="224"/>
      <c r="G21" s="115">
        <f>IF($F$6=6,G$15,0)</f>
        <v>0</v>
      </c>
      <c r="H21" s="24"/>
      <c r="I21" s="237" t="str">
        <f t="shared" si="1"/>
        <v/>
      </c>
      <c r="J21" s="238"/>
      <c r="K21" s="239"/>
      <c r="L21" s="99" t="e">
        <f t="shared" si="5"/>
        <v>#VALUE!</v>
      </c>
      <c r="M21" s="99" t="str">
        <f t="shared" si="2"/>
        <v/>
      </c>
      <c r="N21" s="237">
        <f>N20-G21</f>
        <v>0</v>
      </c>
      <c r="O21" s="295"/>
      <c r="P21" s="96" t="e">
        <f t="shared" si="4"/>
        <v>#VALUE!</v>
      </c>
      <c r="Q21" s="17" t="e">
        <f t="shared" si="6"/>
        <v>#VALUE!</v>
      </c>
    </row>
    <row r="22" spans="2:17" s="17" customFormat="1" ht="20.2" customHeight="1" x14ac:dyDescent="0.3">
      <c r="B22" s="18">
        <v>7</v>
      </c>
      <c r="C22" s="19"/>
      <c r="D22" s="222" t="str">
        <f>IFERROR(IF($F$6=6,"",EDATE($C$15,$B22)),"")</f>
        <v/>
      </c>
      <c r="E22" s="223"/>
      <c r="F22" s="224"/>
      <c r="G22" s="101">
        <v>0</v>
      </c>
      <c r="H22" s="24"/>
      <c r="I22" s="237" t="str">
        <f t="shared" si="1"/>
        <v/>
      </c>
      <c r="J22" s="238"/>
      <c r="K22" s="239"/>
      <c r="L22" s="99" t="e">
        <f t="shared" si="5"/>
        <v>#VALUE!</v>
      </c>
      <c r="M22" s="99" t="str">
        <f>IFERROR(IF($F$6=6,"",G22+I22),"")</f>
        <v/>
      </c>
      <c r="N22" s="237">
        <f>IF($F$6=6,"",N21-G22)</f>
        <v>0</v>
      </c>
      <c r="O22" s="295"/>
      <c r="P22" s="96" t="e">
        <f t="shared" si="4"/>
        <v>#VALUE!</v>
      </c>
      <c r="Q22" s="17" t="e">
        <f t="shared" si="6"/>
        <v>#VALUE!</v>
      </c>
    </row>
    <row r="23" spans="2:17" s="17" customFormat="1" ht="20.2" customHeight="1" x14ac:dyDescent="0.3">
      <c r="B23" s="18">
        <v>8</v>
      </c>
      <c r="C23" s="19"/>
      <c r="D23" s="222" t="str">
        <f t="shared" ref="D23:D27" si="7">IFERROR(IF($F$6=6,"",EDATE($C$15,$B23)),"")</f>
        <v/>
      </c>
      <c r="E23" s="223"/>
      <c r="F23" s="224"/>
      <c r="G23" s="101">
        <v>0</v>
      </c>
      <c r="H23" s="24"/>
      <c r="I23" s="237" t="str">
        <f t="shared" si="1"/>
        <v/>
      </c>
      <c r="J23" s="238"/>
      <c r="K23" s="239"/>
      <c r="L23" s="99" t="e">
        <f t="shared" si="5"/>
        <v>#VALUE!</v>
      </c>
      <c r="M23" s="99" t="str">
        <f t="shared" ref="M23:M27" si="8">IFERROR(IF($F$6=6,"",G23+I23),"")</f>
        <v/>
      </c>
      <c r="N23" s="237">
        <f t="shared" ref="N23:N27" si="9">IF($F$6=6,"",N22-G23)</f>
        <v>0</v>
      </c>
      <c r="O23" s="295"/>
      <c r="P23" s="96" t="e">
        <f t="shared" si="4"/>
        <v>#VALUE!</v>
      </c>
      <c r="Q23" s="17" t="e">
        <f t="shared" si="6"/>
        <v>#VALUE!</v>
      </c>
    </row>
    <row r="24" spans="2:17" s="17" customFormat="1" ht="20.2" customHeight="1" x14ac:dyDescent="0.3">
      <c r="B24" s="18">
        <v>9</v>
      </c>
      <c r="C24" s="19"/>
      <c r="D24" s="222" t="str">
        <f t="shared" si="7"/>
        <v/>
      </c>
      <c r="E24" s="223"/>
      <c r="F24" s="224"/>
      <c r="G24" s="101">
        <v>0</v>
      </c>
      <c r="H24" s="24"/>
      <c r="I24" s="237" t="str">
        <f t="shared" si="1"/>
        <v/>
      </c>
      <c r="J24" s="238"/>
      <c r="K24" s="239"/>
      <c r="L24" s="99" t="e">
        <f t="shared" si="5"/>
        <v>#VALUE!</v>
      </c>
      <c r="M24" s="99" t="str">
        <f t="shared" si="8"/>
        <v/>
      </c>
      <c r="N24" s="237">
        <f t="shared" si="9"/>
        <v>0</v>
      </c>
      <c r="O24" s="295"/>
      <c r="P24" s="96" t="e">
        <f t="shared" si="4"/>
        <v>#VALUE!</v>
      </c>
      <c r="Q24" s="17" t="e">
        <f t="shared" si="6"/>
        <v>#VALUE!</v>
      </c>
    </row>
    <row r="25" spans="2:17" s="17" customFormat="1" ht="20.2" customHeight="1" x14ac:dyDescent="0.3">
      <c r="B25" s="18">
        <v>10</v>
      </c>
      <c r="C25" s="19"/>
      <c r="D25" s="222" t="str">
        <f t="shared" si="7"/>
        <v/>
      </c>
      <c r="E25" s="223"/>
      <c r="F25" s="224"/>
      <c r="G25" s="101">
        <v>0</v>
      </c>
      <c r="H25" s="24"/>
      <c r="I25" s="237" t="str">
        <f t="shared" si="1"/>
        <v/>
      </c>
      <c r="J25" s="238"/>
      <c r="K25" s="239"/>
      <c r="L25" s="99" t="e">
        <f t="shared" si="5"/>
        <v>#VALUE!</v>
      </c>
      <c r="M25" s="99" t="str">
        <f t="shared" si="8"/>
        <v/>
      </c>
      <c r="N25" s="237">
        <f t="shared" si="9"/>
        <v>0</v>
      </c>
      <c r="O25" s="295"/>
      <c r="P25" s="96" t="e">
        <f t="shared" si="4"/>
        <v>#VALUE!</v>
      </c>
      <c r="Q25" s="17" t="e">
        <f t="shared" si="6"/>
        <v>#VALUE!</v>
      </c>
    </row>
    <row r="26" spans="2:17" s="17" customFormat="1" ht="20.2" customHeight="1" x14ac:dyDescent="0.3">
      <c r="B26" s="18">
        <v>11</v>
      </c>
      <c r="C26" s="19"/>
      <c r="D26" s="222" t="str">
        <f t="shared" si="7"/>
        <v/>
      </c>
      <c r="E26" s="223"/>
      <c r="F26" s="224"/>
      <c r="G26" s="101">
        <v>0</v>
      </c>
      <c r="H26" s="100"/>
      <c r="I26" s="237" t="str">
        <f t="shared" si="1"/>
        <v/>
      </c>
      <c r="J26" s="238"/>
      <c r="K26" s="239"/>
      <c r="L26" s="99" t="e">
        <f>L25-I26</f>
        <v>#VALUE!</v>
      </c>
      <c r="M26" s="99" t="str">
        <f t="shared" si="8"/>
        <v/>
      </c>
      <c r="N26" s="237">
        <f t="shared" si="9"/>
        <v>0</v>
      </c>
      <c r="O26" s="295"/>
      <c r="P26" s="96" t="e">
        <f t="shared" si="4"/>
        <v>#VALUE!</v>
      </c>
      <c r="Q26" s="17" t="e">
        <f t="shared" si="6"/>
        <v>#VALUE!</v>
      </c>
    </row>
    <row r="27" spans="2:17" s="17" customFormat="1" ht="20.2" customHeight="1" x14ac:dyDescent="0.3">
      <c r="B27" s="18">
        <v>12</v>
      </c>
      <c r="C27" s="19"/>
      <c r="D27" s="356" t="str">
        <f t="shared" si="7"/>
        <v/>
      </c>
      <c r="E27" s="356"/>
      <c r="F27" s="356"/>
      <c r="G27" s="101">
        <f>IF($F$6=12,G$15,0)</f>
        <v>0</v>
      </c>
      <c r="H27" s="24"/>
      <c r="I27" s="357" t="str">
        <f t="shared" si="1"/>
        <v/>
      </c>
      <c r="J27" s="357"/>
      <c r="K27" s="357"/>
      <c r="L27" s="101" t="e">
        <f>L26-I27</f>
        <v>#VALUE!</v>
      </c>
      <c r="M27" s="101" t="str">
        <f t="shared" si="8"/>
        <v/>
      </c>
      <c r="N27" s="357">
        <f>IF($F$6=6,"",N26-G27)</f>
        <v>0</v>
      </c>
      <c r="O27" s="358"/>
      <c r="P27" s="96" t="e">
        <f t="shared" si="4"/>
        <v>#VALUE!</v>
      </c>
      <c r="Q27" s="17" t="e">
        <f t="shared" si="6"/>
        <v>#VALUE!</v>
      </c>
    </row>
    <row r="28" spans="2:17" s="17" customFormat="1" ht="20.2" hidden="1" customHeight="1" thickBot="1" x14ac:dyDescent="0.35">
      <c r="B28" s="114"/>
      <c r="C28" s="343"/>
      <c r="D28" s="344" t="s">
        <v>42</v>
      </c>
      <c r="E28" s="345"/>
      <c r="F28" s="346"/>
      <c r="G28" s="347">
        <f>G15</f>
        <v>0</v>
      </c>
      <c r="H28" s="348"/>
      <c r="I28" s="349">
        <f>SUM(I16:K27)</f>
        <v>0</v>
      </c>
      <c r="J28" s="350"/>
      <c r="K28" s="351"/>
      <c r="L28" s="352"/>
      <c r="M28" s="353">
        <f>SUM(M16:M27)</f>
        <v>0</v>
      </c>
      <c r="N28" s="354"/>
      <c r="O28" s="355"/>
      <c r="P28" s="29"/>
    </row>
    <row r="29" spans="2:17" x14ac:dyDescent="0.3"/>
    <row r="30" spans="2:17" x14ac:dyDescent="0.3">
      <c r="I30" s="296" t="str">
        <f>"Kraksaan, "&amp;TEXT(INPUT!B11, "dd mmmm yyyy")</f>
        <v>Kraksaan, 00 Januari 1900</v>
      </c>
      <c r="J30" s="296"/>
      <c r="K30" s="296"/>
      <c r="L30" s="296"/>
      <c r="M30" s="296"/>
      <c r="N30" s="296"/>
      <c r="O30" s="296"/>
    </row>
    <row r="31" spans="2:17" x14ac:dyDescent="0.3">
      <c r="I31" s="296" t="s">
        <v>37</v>
      </c>
      <c r="J31" s="296"/>
      <c r="K31" s="296"/>
      <c r="L31" s="296"/>
      <c r="M31" s="296"/>
      <c r="N31" s="296"/>
      <c r="O31" s="296"/>
    </row>
    <row r="32" spans="2:17" x14ac:dyDescent="0.3"/>
    <row r="33" spans="9:15" x14ac:dyDescent="0.3"/>
    <row r="34" spans="9:15" x14ac:dyDescent="0.3"/>
    <row r="35" spans="9:15" x14ac:dyDescent="0.3">
      <c r="I35" s="297" t="s">
        <v>45</v>
      </c>
      <c r="J35" s="297"/>
      <c r="K35" s="297"/>
      <c r="L35" s="297"/>
      <c r="M35" s="297"/>
      <c r="N35" s="297"/>
      <c r="O35" s="297"/>
    </row>
    <row r="36" spans="9:15" x14ac:dyDescent="0.3"/>
  </sheetData>
  <sheetProtection password="C721" sheet="1" objects="1" scenarios="1"/>
  <mergeCells count="55">
    <mergeCell ref="I30:O30"/>
    <mergeCell ref="I31:O31"/>
    <mergeCell ref="I35:O35"/>
    <mergeCell ref="D27:F27"/>
    <mergeCell ref="I27:K27"/>
    <mergeCell ref="N27:O27"/>
    <mergeCell ref="D28:F28"/>
    <mergeCell ref="I28:K28"/>
    <mergeCell ref="N28:O28"/>
    <mergeCell ref="D25:F25"/>
    <mergeCell ref="I25:K25"/>
    <mergeCell ref="N25:O25"/>
    <mergeCell ref="D26:F26"/>
    <mergeCell ref="I26:K26"/>
    <mergeCell ref="N26:O26"/>
    <mergeCell ref="D23:F23"/>
    <mergeCell ref="I23:K23"/>
    <mergeCell ref="N23:O23"/>
    <mergeCell ref="D24:F24"/>
    <mergeCell ref="I24:K24"/>
    <mergeCell ref="N24:O24"/>
    <mergeCell ref="D21:F21"/>
    <mergeCell ref="I21:K21"/>
    <mergeCell ref="N21:O21"/>
    <mergeCell ref="D22:F22"/>
    <mergeCell ref="I22:K22"/>
    <mergeCell ref="N22:O22"/>
    <mergeCell ref="D19:F19"/>
    <mergeCell ref="I19:K19"/>
    <mergeCell ref="N19:O19"/>
    <mergeCell ref="D20:F20"/>
    <mergeCell ref="I20:K20"/>
    <mergeCell ref="N20:O20"/>
    <mergeCell ref="D17:F17"/>
    <mergeCell ref="I17:K17"/>
    <mergeCell ref="N17:O17"/>
    <mergeCell ref="D18:F18"/>
    <mergeCell ref="I18:K18"/>
    <mergeCell ref="N18:O18"/>
    <mergeCell ref="D15:F15"/>
    <mergeCell ref="I15:K15"/>
    <mergeCell ref="N15:O15"/>
    <mergeCell ref="D16:F16"/>
    <mergeCell ref="I16:K16"/>
    <mergeCell ref="N16:O16"/>
    <mergeCell ref="A2:O2"/>
    <mergeCell ref="F5:G5"/>
    <mergeCell ref="F9:G9"/>
    <mergeCell ref="B12:B13"/>
    <mergeCell ref="C12:C13"/>
    <mergeCell ref="D12:F13"/>
    <mergeCell ref="G12:G13"/>
    <mergeCell ref="H12:K13"/>
    <mergeCell ref="M12:M13"/>
    <mergeCell ref="N12:O13"/>
  </mergeCells>
  <pageMargins left="0.23622047244094491" right="0.23622047244094491" top="0.43307086614173229" bottom="0.74803149606299213" header="0.31496062992125984" footer="0.31496062992125984"/>
  <pageSetup paperSize="9" scale="87" orientation="portrait" horizontalDpi="4294967293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view="pageBreakPreview" topLeftCell="A22" zoomScaleSheetLayoutView="100" workbookViewId="0">
      <selection activeCell="I4" sqref="I4:O9"/>
    </sheetView>
  </sheetViews>
  <sheetFormatPr defaultColWidth="9.09765625" defaultRowHeight="14.4" x14ac:dyDescent="0.3"/>
  <cols>
    <col min="1" max="1" width="1.296875" style="139" customWidth="1"/>
    <col min="2" max="2" width="3.59765625" style="139" customWidth="1"/>
    <col min="3" max="3" width="10.09765625" style="139" bestFit="1" customWidth="1"/>
    <col min="4" max="4" width="0.8984375" style="139" customWidth="1"/>
    <col min="5" max="5" width="1.296875" style="139" customWidth="1"/>
    <col min="6" max="6" width="20.296875" style="139" customWidth="1"/>
    <col min="7" max="7" width="13.296875" style="139" customWidth="1"/>
    <col min="8" max="8" width="9.09765625" style="139" hidden="1" customWidth="1"/>
    <col min="9" max="9" width="9" style="139" customWidth="1"/>
    <col min="10" max="10" width="6.09765625" style="139" bestFit="1" customWidth="1"/>
    <col min="11" max="11" width="1.296875" style="139" customWidth="1"/>
    <col min="12" max="12" width="20" style="139" hidden="1" customWidth="1"/>
    <col min="13" max="13" width="13.59765625" style="139" customWidth="1"/>
    <col min="14" max="14" width="2" style="139" bestFit="1" customWidth="1"/>
    <col min="15" max="15" width="14.3984375" style="139" customWidth="1"/>
    <col min="16" max="16" width="12.09765625" style="139" customWidth="1"/>
    <col min="17" max="16384" width="9.09765625" style="139"/>
  </cols>
  <sheetData>
    <row r="2" spans="1:17" ht="17.850000000000001" x14ac:dyDescent="0.3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9.8000000000000007" customHeight="1" thickBot="1" x14ac:dyDescent="0.35"/>
    <row r="4" spans="1:17" ht="20.2" customHeight="1" thickTop="1" thickBot="1" x14ac:dyDescent="0.35">
      <c r="B4" s="140" t="s">
        <v>31</v>
      </c>
      <c r="C4" s="141"/>
      <c r="D4" s="141"/>
      <c r="E4" s="142" t="s">
        <v>7</v>
      </c>
      <c r="F4" s="298" t="s">
        <v>32</v>
      </c>
      <c r="G4" s="298"/>
      <c r="H4" s="122" t="s">
        <v>44</v>
      </c>
      <c r="I4" s="122"/>
      <c r="J4" s="122"/>
      <c r="K4" s="122" t="s">
        <v>7</v>
      </c>
      <c r="L4" s="123">
        <f>EDATE(F9,L8)</f>
        <v>0</v>
      </c>
      <c r="M4" s="123"/>
      <c r="N4" s="122"/>
      <c r="O4" s="124"/>
      <c r="P4" s="125"/>
    </row>
    <row r="5" spans="1:17" ht="20.2" customHeight="1" thickBot="1" x14ac:dyDescent="0.35">
      <c r="B5" s="143" t="s">
        <v>33</v>
      </c>
      <c r="C5" s="144"/>
      <c r="D5" s="144"/>
      <c r="E5" s="145" t="s">
        <v>7</v>
      </c>
      <c r="F5" s="299">
        <f>INPUT!B9*INPUT!B10</f>
        <v>0</v>
      </c>
      <c r="G5" s="299"/>
      <c r="H5" s="126" t="s">
        <v>5</v>
      </c>
      <c r="I5" s="126"/>
      <c r="J5" s="126"/>
      <c r="K5" s="126" t="s">
        <v>7</v>
      </c>
      <c r="L5" s="127">
        <f>INPUT!B8</f>
        <v>0</v>
      </c>
      <c r="M5" s="128"/>
      <c r="N5" s="129"/>
      <c r="O5" s="130"/>
      <c r="P5" s="130"/>
    </row>
    <row r="6" spans="1:17" ht="20.2" customHeight="1" x14ac:dyDescent="0.3">
      <c r="B6" s="143" t="s">
        <v>34</v>
      </c>
      <c r="C6" s="144"/>
      <c r="D6" s="144"/>
      <c r="E6" s="145" t="s">
        <v>7</v>
      </c>
      <c r="F6" s="146">
        <f>INPUT!B10</f>
        <v>0</v>
      </c>
      <c r="G6" s="147"/>
      <c r="H6" s="126" t="s">
        <v>19</v>
      </c>
      <c r="I6" s="131">
        <f>INPUT!B9</f>
        <v>0</v>
      </c>
      <c r="J6" s="132" t="str">
        <f>I6*L8&amp;"%"</f>
        <v>0%</v>
      </c>
      <c r="K6" s="126" t="s">
        <v>7</v>
      </c>
      <c r="L6" s="133">
        <f>O8*L8</f>
        <v>0</v>
      </c>
      <c r="M6" s="133"/>
      <c r="N6" s="129" t="s">
        <v>21</v>
      </c>
      <c r="O6" s="130"/>
      <c r="P6" s="130"/>
    </row>
    <row r="7" spans="1:17" ht="20.2" customHeight="1" thickBot="1" x14ac:dyDescent="0.35">
      <c r="B7" s="143" t="s">
        <v>35</v>
      </c>
      <c r="C7" s="144"/>
      <c r="D7" s="144"/>
      <c r="E7" s="145" t="s">
        <v>7</v>
      </c>
      <c r="F7" s="145" t="str">
        <f>INPUT!B2</f>
        <v>44377/AP/PRK/XI/2018</v>
      </c>
      <c r="G7" s="147"/>
      <c r="H7" s="126" t="s">
        <v>6</v>
      </c>
      <c r="I7" s="126"/>
      <c r="J7" s="126"/>
      <c r="K7" s="126" t="s">
        <v>7</v>
      </c>
      <c r="L7" s="128">
        <f>SUM(L5:L6)</f>
        <v>0</v>
      </c>
      <c r="M7" s="128"/>
      <c r="N7" s="129"/>
      <c r="O7" s="130"/>
      <c r="P7" s="130"/>
    </row>
    <row r="8" spans="1:17" ht="20.2" customHeight="1" thickBot="1" x14ac:dyDescent="0.35">
      <c r="B8" s="143" t="s">
        <v>36</v>
      </c>
      <c r="C8" s="144"/>
      <c r="D8" s="144"/>
      <c r="E8" s="145" t="s">
        <v>7</v>
      </c>
      <c r="F8" s="147">
        <f>INPUT!B4</f>
        <v>0</v>
      </c>
      <c r="G8" s="147"/>
      <c r="H8" s="126" t="s">
        <v>8</v>
      </c>
      <c r="I8" s="126"/>
      <c r="J8" s="126"/>
      <c r="K8" s="126" t="s">
        <v>7</v>
      </c>
      <c r="L8" s="134">
        <f>INPUT!B10</f>
        <v>0</v>
      </c>
      <c r="M8" s="135"/>
      <c r="N8" s="129" t="s">
        <v>20</v>
      </c>
      <c r="O8" s="136">
        <f>CEILING((L5*I6)/100,500)</f>
        <v>0</v>
      </c>
      <c r="P8" s="136"/>
    </row>
    <row r="9" spans="1:17" ht="20.2" customHeight="1" x14ac:dyDescent="0.3">
      <c r="B9" s="143" t="s">
        <v>39</v>
      </c>
      <c r="C9" s="144"/>
      <c r="D9" s="144"/>
      <c r="E9" s="145" t="s">
        <v>7</v>
      </c>
      <c r="F9" s="300">
        <f>INPUT!B7</f>
        <v>0</v>
      </c>
      <c r="G9" s="301"/>
      <c r="H9" s="126" t="s">
        <v>9</v>
      </c>
      <c r="I9" s="126"/>
      <c r="J9" s="126"/>
      <c r="K9" s="126" t="s">
        <v>7</v>
      </c>
      <c r="L9" s="126" t="str">
        <f>INPUT!B2</f>
        <v>44377/AP/PRK/XI/2018</v>
      </c>
      <c r="M9" s="126"/>
      <c r="N9" s="126"/>
      <c r="O9" s="137"/>
      <c r="P9" s="137"/>
    </row>
    <row r="10" spans="1:17" ht="6.05" customHeight="1" thickBot="1" x14ac:dyDescent="0.35">
      <c r="B10" s="149"/>
      <c r="C10" s="150"/>
      <c r="D10" s="150"/>
      <c r="E10" s="150"/>
      <c r="F10" s="150"/>
      <c r="G10" s="150"/>
      <c r="H10" s="151"/>
      <c r="I10" s="151"/>
      <c r="J10" s="151"/>
      <c r="K10" s="151"/>
      <c r="L10" s="151"/>
      <c r="M10" s="151"/>
      <c r="N10" s="151"/>
      <c r="O10" s="152"/>
      <c r="P10" s="152"/>
    </row>
    <row r="11" spans="1:17" ht="6.05" customHeight="1" thickTop="1" thickBot="1" x14ac:dyDescent="0.35"/>
    <row r="12" spans="1:17" s="153" customFormat="1" ht="30.85" customHeight="1" thickTop="1" x14ac:dyDescent="0.3">
      <c r="B12" s="302"/>
      <c r="C12" s="304" t="s">
        <v>10</v>
      </c>
      <c r="D12" s="304" t="s">
        <v>11</v>
      </c>
      <c r="E12" s="304"/>
      <c r="F12" s="304"/>
      <c r="G12" s="304" t="s">
        <v>18</v>
      </c>
      <c r="H12" s="306" t="s">
        <v>30</v>
      </c>
      <c r="I12" s="307"/>
      <c r="J12" s="307"/>
      <c r="K12" s="308"/>
      <c r="L12" s="154" t="s">
        <v>16</v>
      </c>
      <c r="M12" s="308" t="s">
        <v>40</v>
      </c>
      <c r="N12" s="312" t="s">
        <v>16</v>
      </c>
      <c r="O12" s="313"/>
      <c r="P12" s="155"/>
    </row>
    <row r="13" spans="1:17" ht="18" customHeight="1" thickBot="1" x14ac:dyDescent="0.35">
      <c r="B13" s="303"/>
      <c r="C13" s="305"/>
      <c r="D13" s="305"/>
      <c r="E13" s="305"/>
      <c r="F13" s="305"/>
      <c r="G13" s="305"/>
      <c r="H13" s="309"/>
      <c r="I13" s="310"/>
      <c r="J13" s="310"/>
      <c r="K13" s="311"/>
      <c r="L13" s="156"/>
      <c r="M13" s="311"/>
      <c r="N13" s="314"/>
      <c r="O13" s="315"/>
      <c r="P13" s="157"/>
    </row>
    <row r="14" spans="1:17" ht="6.8" customHeight="1" thickTop="1" thickBot="1" x14ac:dyDescent="0.35"/>
    <row r="15" spans="1:17" ht="20.2" customHeight="1" thickTop="1" x14ac:dyDescent="0.3">
      <c r="B15" s="158"/>
      <c r="C15" s="159">
        <f>F9</f>
        <v>0</v>
      </c>
      <c r="D15" s="316" t="s">
        <v>22</v>
      </c>
      <c r="E15" s="317"/>
      <c r="F15" s="318"/>
      <c r="G15" s="160"/>
      <c r="H15" s="161"/>
      <c r="I15" s="319"/>
      <c r="J15" s="320"/>
      <c r="K15" s="321"/>
      <c r="L15" s="162">
        <f>L6</f>
        <v>0</v>
      </c>
      <c r="M15" s="162"/>
      <c r="N15" s="322">
        <f>L5</f>
        <v>0</v>
      </c>
      <c r="O15" s="323"/>
      <c r="P15" s="163">
        <f>SUM(L15:O15)</f>
        <v>0</v>
      </c>
    </row>
    <row r="16" spans="1:17" ht="20.2" customHeight="1" x14ac:dyDescent="0.3">
      <c r="B16" s="164">
        <v>1</v>
      </c>
      <c r="C16" s="165"/>
      <c r="D16" s="324">
        <f>EDATE($C$15,$B16)</f>
        <v>31</v>
      </c>
      <c r="E16" s="325"/>
      <c r="F16" s="326"/>
      <c r="G16" s="166"/>
      <c r="H16" s="167"/>
      <c r="I16" s="327">
        <f>ROUND(N15*$I$6/100,0)/30*Q16</f>
        <v>0</v>
      </c>
      <c r="J16" s="328"/>
      <c r="K16" s="329"/>
      <c r="L16" s="168">
        <f>L15-I16</f>
        <v>0</v>
      </c>
      <c r="M16" s="168">
        <f>G16+I16</f>
        <v>0</v>
      </c>
      <c r="N16" s="327">
        <f>N15-G16</f>
        <v>0</v>
      </c>
      <c r="O16" s="330"/>
      <c r="P16" s="169">
        <f>SUM(L16:O16)</f>
        <v>0</v>
      </c>
      <c r="Q16" s="139">
        <f>D16-$C$15</f>
        <v>31</v>
      </c>
    </row>
    <row r="17" spans="2:17" ht="20.2" customHeight="1" x14ac:dyDescent="0.3">
      <c r="B17" s="164">
        <v>2</v>
      </c>
      <c r="C17" s="165"/>
      <c r="D17" s="324">
        <f t="shared" ref="D17:D27" si="0">EDATE($C$15,$B17)</f>
        <v>60</v>
      </c>
      <c r="E17" s="325"/>
      <c r="F17" s="326"/>
      <c r="G17" s="166"/>
      <c r="H17" s="170"/>
      <c r="I17" s="327">
        <f t="shared" ref="I17:I27" si="1">ROUND(N16*$I$6/100,0)/30*Q17</f>
        <v>0</v>
      </c>
      <c r="J17" s="328"/>
      <c r="K17" s="329"/>
      <c r="L17" s="168">
        <f>L16-I17</f>
        <v>0</v>
      </c>
      <c r="M17" s="168">
        <f t="shared" ref="M17:M25" si="2">G17+I17</f>
        <v>0</v>
      </c>
      <c r="N17" s="327">
        <f t="shared" ref="N17:N25" si="3">N16-G17</f>
        <v>0</v>
      </c>
      <c r="O17" s="330"/>
      <c r="P17" s="169">
        <f t="shared" ref="P17:P27" si="4">SUM(L17:O17)</f>
        <v>0</v>
      </c>
      <c r="Q17" s="139">
        <f>D17-D16</f>
        <v>29</v>
      </c>
    </row>
    <row r="18" spans="2:17" ht="20.2" customHeight="1" x14ac:dyDescent="0.3">
      <c r="B18" s="164">
        <v>3</v>
      </c>
      <c r="C18" s="165"/>
      <c r="D18" s="324">
        <f t="shared" si="0"/>
        <v>91</v>
      </c>
      <c r="E18" s="325"/>
      <c r="F18" s="326"/>
      <c r="G18" s="166"/>
      <c r="H18" s="170"/>
      <c r="I18" s="327">
        <f t="shared" si="1"/>
        <v>0</v>
      </c>
      <c r="J18" s="328"/>
      <c r="K18" s="329"/>
      <c r="L18" s="168">
        <f t="shared" ref="L18:L25" si="5">L17-I18</f>
        <v>0</v>
      </c>
      <c r="M18" s="168">
        <f t="shared" si="2"/>
        <v>0</v>
      </c>
      <c r="N18" s="327">
        <f t="shared" si="3"/>
        <v>0</v>
      </c>
      <c r="O18" s="330"/>
      <c r="P18" s="169">
        <f t="shared" si="4"/>
        <v>0</v>
      </c>
      <c r="Q18" s="139">
        <f t="shared" ref="Q18:Q27" si="6">D18-D17</f>
        <v>31</v>
      </c>
    </row>
    <row r="19" spans="2:17" ht="20.2" customHeight="1" x14ac:dyDescent="0.3">
      <c r="B19" s="164">
        <v>4</v>
      </c>
      <c r="C19" s="165"/>
      <c r="D19" s="324">
        <f t="shared" si="0"/>
        <v>121</v>
      </c>
      <c r="E19" s="325"/>
      <c r="F19" s="326"/>
      <c r="G19" s="166"/>
      <c r="H19" s="170"/>
      <c r="I19" s="327">
        <f t="shared" si="1"/>
        <v>0</v>
      </c>
      <c r="J19" s="328"/>
      <c r="K19" s="329"/>
      <c r="L19" s="168">
        <f t="shared" si="5"/>
        <v>0</v>
      </c>
      <c r="M19" s="168">
        <f t="shared" si="2"/>
        <v>0</v>
      </c>
      <c r="N19" s="327">
        <f t="shared" si="3"/>
        <v>0</v>
      </c>
      <c r="O19" s="330"/>
      <c r="P19" s="169">
        <f t="shared" si="4"/>
        <v>0</v>
      </c>
      <c r="Q19" s="139">
        <f t="shared" si="6"/>
        <v>30</v>
      </c>
    </row>
    <row r="20" spans="2:17" ht="20.2" customHeight="1" x14ac:dyDescent="0.3">
      <c r="B20" s="164">
        <v>5</v>
      </c>
      <c r="C20" s="165"/>
      <c r="D20" s="324">
        <f t="shared" si="0"/>
        <v>152</v>
      </c>
      <c r="E20" s="325"/>
      <c r="F20" s="326"/>
      <c r="G20" s="166"/>
      <c r="H20" s="170"/>
      <c r="I20" s="327">
        <f t="shared" si="1"/>
        <v>0</v>
      </c>
      <c r="J20" s="328"/>
      <c r="K20" s="329"/>
      <c r="L20" s="168">
        <f t="shared" si="5"/>
        <v>0</v>
      </c>
      <c r="M20" s="168">
        <f t="shared" si="2"/>
        <v>0</v>
      </c>
      <c r="N20" s="327">
        <f t="shared" si="3"/>
        <v>0</v>
      </c>
      <c r="O20" s="330"/>
      <c r="P20" s="169">
        <f t="shared" si="4"/>
        <v>0</v>
      </c>
      <c r="Q20" s="139">
        <f t="shared" si="6"/>
        <v>31</v>
      </c>
    </row>
    <row r="21" spans="2:17" ht="20.2" customHeight="1" x14ac:dyDescent="0.3">
      <c r="B21" s="164">
        <v>6</v>
      </c>
      <c r="C21" s="165"/>
      <c r="D21" s="324">
        <f t="shared" si="0"/>
        <v>182</v>
      </c>
      <c r="E21" s="325"/>
      <c r="F21" s="326"/>
      <c r="G21" s="166"/>
      <c r="H21" s="170"/>
      <c r="I21" s="327">
        <f t="shared" si="1"/>
        <v>0</v>
      </c>
      <c r="J21" s="328"/>
      <c r="K21" s="329"/>
      <c r="L21" s="168">
        <f t="shared" si="5"/>
        <v>0</v>
      </c>
      <c r="M21" s="168">
        <f t="shared" si="2"/>
        <v>0</v>
      </c>
      <c r="N21" s="327">
        <f t="shared" si="3"/>
        <v>0</v>
      </c>
      <c r="O21" s="330"/>
      <c r="P21" s="169">
        <f t="shared" si="4"/>
        <v>0</v>
      </c>
      <c r="Q21" s="139">
        <f t="shared" si="6"/>
        <v>30</v>
      </c>
    </row>
    <row r="22" spans="2:17" ht="20.2" customHeight="1" x14ac:dyDescent="0.3">
      <c r="B22" s="164">
        <v>7</v>
      </c>
      <c r="C22" s="165"/>
      <c r="D22" s="324">
        <f t="shared" si="0"/>
        <v>213</v>
      </c>
      <c r="E22" s="325"/>
      <c r="F22" s="326"/>
      <c r="G22" s="166"/>
      <c r="H22" s="170"/>
      <c r="I22" s="327">
        <f t="shared" si="1"/>
        <v>0</v>
      </c>
      <c r="J22" s="328"/>
      <c r="K22" s="329"/>
      <c r="L22" s="168">
        <f t="shared" si="5"/>
        <v>0</v>
      </c>
      <c r="M22" s="168">
        <f t="shared" si="2"/>
        <v>0</v>
      </c>
      <c r="N22" s="327">
        <f t="shared" si="3"/>
        <v>0</v>
      </c>
      <c r="O22" s="330"/>
      <c r="P22" s="169">
        <f t="shared" si="4"/>
        <v>0</v>
      </c>
      <c r="Q22" s="139">
        <f t="shared" si="6"/>
        <v>31</v>
      </c>
    </row>
    <row r="23" spans="2:17" ht="20.2" customHeight="1" x14ac:dyDescent="0.3">
      <c r="B23" s="164">
        <v>8</v>
      </c>
      <c r="C23" s="165"/>
      <c r="D23" s="324">
        <f t="shared" si="0"/>
        <v>244</v>
      </c>
      <c r="E23" s="325"/>
      <c r="F23" s="326"/>
      <c r="G23" s="166"/>
      <c r="H23" s="170"/>
      <c r="I23" s="327">
        <f t="shared" si="1"/>
        <v>0</v>
      </c>
      <c r="J23" s="328"/>
      <c r="K23" s="329"/>
      <c r="L23" s="168">
        <f t="shared" si="5"/>
        <v>0</v>
      </c>
      <c r="M23" s="168">
        <f t="shared" si="2"/>
        <v>0</v>
      </c>
      <c r="N23" s="327">
        <f t="shared" si="3"/>
        <v>0</v>
      </c>
      <c r="O23" s="330"/>
      <c r="P23" s="169">
        <f t="shared" si="4"/>
        <v>0</v>
      </c>
      <c r="Q23" s="139">
        <f t="shared" si="6"/>
        <v>31</v>
      </c>
    </row>
    <row r="24" spans="2:17" ht="20.2" customHeight="1" x14ac:dyDescent="0.3">
      <c r="B24" s="164">
        <v>9</v>
      </c>
      <c r="C24" s="165"/>
      <c r="D24" s="324">
        <f t="shared" si="0"/>
        <v>274</v>
      </c>
      <c r="E24" s="325"/>
      <c r="F24" s="326"/>
      <c r="G24" s="166"/>
      <c r="H24" s="170"/>
      <c r="I24" s="327">
        <f t="shared" si="1"/>
        <v>0</v>
      </c>
      <c r="J24" s="328"/>
      <c r="K24" s="329"/>
      <c r="L24" s="168">
        <f t="shared" si="5"/>
        <v>0</v>
      </c>
      <c r="M24" s="168">
        <f t="shared" si="2"/>
        <v>0</v>
      </c>
      <c r="N24" s="327">
        <f t="shared" si="3"/>
        <v>0</v>
      </c>
      <c r="O24" s="330"/>
      <c r="P24" s="169">
        <f t="shared" si="4"/>
        <v>0</v>
      </c>
      <c r="Q24" s="139">
        <f t="shared" si="6"/>
        <v>30</v>
      </c>
    </row>
    <row r="25" spans="2:17" ht="20.2" customHeight="1" x14ac:dyDescent="0.3">
      <c r="B25" s="164">
        <v>10</v>
      </c>
      <c r="C25" s="165"/>
      <c r="D25" s="324">
        <f t="shared" si="0"/>
        <v>305</v>
      </c>
      <c r="E25" s="325"/>
      <c r="F25" s="326"/>
      <c r="G25" s="166"/>
      <c r="H25" s="170"/>
      <c r="I25" s="327">
        <f t="shared" si="1"/>
        <v>0</v>
      </c>
      <c r="J25" s="328"/>
      <c r="K25" s="329"/>
      <c r="L25" s="168">
        <f t="shared" si="5"/>
        <v>0</v>
      </c>
      <c r="M25" s="168">
        <f t="shared" si="2"/>
        <v>0</v>
      </c>
      <c r="N25" s="327">
        <f t="shared" si="3"/>
        <v>0</v>
      </c>
      <c r="O25" s="330"/>
      <c r="P25" s="169">
        <f t="shared" si="4"/>
        <v>0</v>
      </c>
      <c r="Q25" s="139">
        <f t="shared" si="6"/>
        <v>31</v>
      </c>
    </row>
    <row r="26" spans="2:17" ht="20.2" customHeight="1" x14ac:dyDescent="0.3">
      <c r="B26" s="164">
        <v>11</v>
      </c>
      <c r="C26" s="165"/>
      <c r="D26" s="324">
        <f t="shared" si="0"/>
        <v>335</v>
      </c>
      <c r="E26" s="325"/>
      <c r="F26" s="326"/>
      <c r="G26" s="166"/>
      <c r="H26" s="171"/>
      <c r="I26" s="327">
        <f t="shared" si="1"/>
        <v>0</v>
      </c>
      <c r="J26" s="328"/>
      <c r="K26" s="329"/>
      <c r="L26" s="168">
        <f>L25-I26</f>
        <v>0</v>
      </c>
      <c r="M26" s="168">
        <f>G26+I26</f>
        <v>0</v>
      </c>
      <c r="N26" s="327">
        <f>N25-G26</f>
        <v>0</v>
      </c>
      <c r="O26" s="330"/>
      <c r="P26" s="169">
        <f t="shared" si="4"/>
        <v>0</v>
      </c>
      <c r="Q26" s="139">
        <f t="shared" si="6"/>
        <v>30</v>
      </c>
    </row>
    <row r="27" spans="2:17" ht="20.2" customHeight="1" x14ac:dyDescent="0.3">
      <c r="B27" s="164">
        <v>12</v>
      </c>
      <c r="C27" s="172"/>
      <c r="D27" s="324">
        <f t="shared" si="0"/>
        <v>366</v>
      </c>
      <c r="E27" s="325"/>
      <c r="F27" s="326"/>
      <c r="G27" s="173"/>
      <c r="H27" s="174"/>
      <c r="I27" s="327">
        <f t="shared" si="1"/>
        <v>0</v>
      </c>
      <c r="J27" s="328"/>
      <c r="K27" s="329"/>
      <c r="L27" s="175">
        <f>L26-I27</f>
        <v>0</v>
      </c>
      <c r="M27" s="175">
        <f>G27+I27</f>
        <v>0</v>
      </c>
      <c r="N27" s="333">
        <f>N26-G27</f>
        <v>0</v>
      </c>
      <c r="O27" s="334"/>
      <c r="P27" s="169">
        <f t="shared" si="4"/>
        <v>0</v>
      </c>
      <c r="Q27" s="139">
        <f t="shared" si="6"/>
        <v>31</v>
      </c>
    </row>
    <row r="28" spans="2:17" ht="20.2" customHeight="1" thickBot="1" x14ac:dyDescent="0.35">
      <c r="B28" s="176"/>
      <c r="C28" s="177"/>
      <c r="D28" s="335" t="s">
        <v>42</v>
      </c>
      <c r="E28" s="336"/>
      <c r="F28" s="337"/>
      <c r="G28" s="178">
        <f>SUM(G16:G27)</f>
        <v>0</v>
      </c>
      <c r="H28" s="179"/>
      <c r="I28" s="338">
        <f>SUM(I16:K27)</f>
        <v>0</v>
      </c>
      <c r="J28" s="339"/>
      <c r="K28" s="340"/>
      <c r="L28" s="180"/>
      <c r="M28" s="181">
        <f>SUM(M16:M27)</f>
        <v>0</v>
      </c>
      <c r="N28" s="341"/>
      <c r="O28" s="342"/>
      <c r="P28" s="182"/>
    </row>
    <row r="29" spans="2:17" ht="15" thickTop="1" x14ac:dyDescent="0.3"/>
    <row r="30" spans="2:17" x14ac:dyDescent="0.3">
      <c r="I30" s="331" t="str">
        <f>"Kraksaan, "&amp;TEXT(INPUT!B11, "dd mmmm yyyy")</f>
        <v>Kraksaan, 00 Januari 1900</v>
      </c>
      <c r="J30" s="331"/>
      <c r="K30" s="331"/>
      <c r="L30" s="331"/>
      <c r="M30" s="331"/>
      <c r="N30" s="331"/>
      <c r="O30" s="331"/>
    </row>
    <row r="31" spans="2:17" x14ac:dyDescent="0.3">
      <c r="I31" s="331" t="s">
        <v>37</v>
      </c>
      <c r="J31" s="331"/>
      <c r="K31" s="331"/>
      <c r="L31" s="331"/>
      <c r="M31" s="331"/>
      <c r="N31" s="331"/>
      <c r="O31" s="331"/>
    </row>
    <row r="35" spans="9:15" x14ac:dyDescent="0.3">
      <c r="I35" s="332" t="s">
        <v>38</v>
      </c>
      <c r="J35" s="332"/>
      <c r="K35" s="332"/>
      <c r="L35" s="332"/>
      <c r="M35" s="332"/>
      <c r="N35" s="332"/>
      <c r="O35" s="332"/>
    </row>
  </sheetData>
  <mergeCells count="56">
    <mergeCell ref="I30:O30"/>
    <mergeCell ref="I31:O31"/>
    <mergeCell ref="I35:O35"/>
    <mergeCell ref="D27:F27"/>
    <mergeCell ref="I27:K27"/>
    <mergeCell ref="N27:O27"/>
    <mergeCell ref="D28:F28"/>
    <mergeCell ref="I28:K28"/>
    <mergeCell ref="N28:O28"/>
    <mergeCell ref="D25:F25"/>
    <mergeCell ref="I25:K25"/>
    <mergeCell ref="N25:O25"/>
    <mergeCell ref="D26:F26"/>
    <mergeCell ref="I26:K26"/>
    <mergeCell ref="N26:O26"/>
    <mergeCell ref="D23:F23"/>
    <mergeCell ref="I23:K23"/>
    <mergeCell ref="N23:O23"/>
    <mergeCell ref="D24:F24"/>
    <mergeCell ref="I24:K24"/>
    <mergeCell ref="N24:O24"/>
    <mergeCell ref="D21:F21"/>
    <mergeCell ref="I21:K21"/>
    <mergeCell ref="N21:O21"/>
    <mergeCell ref="D22:F22"/>
    <mergeCell ref="I22:K22"/>
    <mergeCell ref="N22:O22"/>
    <mergeCell ref="D19:F19"/>
    <mergeCell ref="I19:K19"/>
    <mergeCell ref="N19:O19"/>
    <mergeCell ref="D20:F20"/>
    <mergeCell ref="I20:K20"/>
    <mergeCell ref="N20:O20"/>
    <mergeCell ref="D17:F17"/>
    <mergeCell ref="I17:K17"/>
    <mergeCell ref="N17:O17"/>
    <mergeCell ref="D18:F18"/>
    <mergeCell ref="I18:K18"/>
    <mergeCell ref="N18:O18"/>
    <mergeCell ref="D15:F15"/>
    <mergeCell ref="I15:K15"/>
    <mergeCell ref="N15:O15"/>
    <mergeCell ref="D16:F16"/>
    <mergeCell ref="I16:K16"/>
    <mergeCell ref="N16:O16"/>
    <mergeCell ref="A2:O2"/>
    <mergeCell ref="F4:G4"/>
    <mergeCell ref="F5:G5"/>
    <mergeCell ref="F9:G9"/>
    <mergeCell ref="B12:B13"/>
    <mergeCell ref="C12:C13"/>
    <mergeCell ref="D12:F13"/>
    <mergeCell ref="G12:G13"/>
    <mergeCell ref="H12:K13"/>
    <mergeCell ref="M12:M13"/>
    <mergeCell ref="N12:O13"/>
  </mergeCells>
  <pageMargins left="0.23622047244094491" right="0.23622047244094491" top="0.43307086614173229" bottom="0.74803149606299213" header="0.31496062992125984" footer="0.31496062992125984"/>
  <pageSetup paperSize="9" scale="84" orientation="portrait" horizontalDpi="4294967293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O27"/>
  <sheetViews>
    <sheetView view="pageBreakPreview" zoomScaleSheetLayoutView="100" workbookViewId="0">
      <selection activeCell="O3" sqref="O3"/>
    </sheetView>
  </sheetViews>
  <sheetFormatPr defaultRowHeight="14.4" x14ac:dyDescent="0.3"/>
  <cols>
    <col min="1" max="1" width="1.296875" customWidth="1"/>
    <col min="2" max="2" width="3.59765625" customWidth="1"/>
    <col min="3" max="3" width="9.59765625" customWidth="1"/>
    <col min="4" max="4" width="0.8984375" customWidth="1"/>
    <col min="5" max="5" width="1.09765625" customWidth="1"/>
    <col min="6" max="6" width="20.296875" customWidth="1"/>
    <col min="7" max="7" width="13.296875" customWidth="1"/>
    <col min="8" max="8" width="9.09765625" customWidth="1"/>
    <col min="9" max="9" width="4" customWidth="1"/>
    <col min="10" max="10" width="4.8984375" customWidth="1"/>
    <col min="11" max="11" width="1.296875" customWidth="1"/>
    <col min="12" max="12" width="13.296875" bestFit="1" customWidth="1"/>
    <col min="13" max="13" width="2.09765625" customWidth="1"/>
    <col min="14" max="14" width="10" customWidth="1"/>
    <col min="15" max="15" width="12.09765625" bestFit="1" customWidth="1"/>
  </cols>
  <sheetData>
    <row r="1" spans="2:15" ht="9.8000000000000007" customHeight="1" thickBot="1" x14ac:dyDescent="0.35"/>
    <row r="2" spans="2:15" ht="20.2" customHeight="1" thickTop="1" thickBot="1" x14ac:dyDescent="0.35">
      <c r="B2" s="3" t="s">
        <v>0</v>
      </c>
      <c r="C2" s="4"/>
      <c r="D2" s="4"/>
      <c r="E2" s="38" t="s">
        <v>7</v>
      </c>
      <c r="F2" s="204" t="str">
        <f>INPUT!B3</f>
        <v>PR-044377</v>
      </c>
      <c r="G2" s="204"/>
      <c r="H2" s="38" t="s">
        <v>4</v>
      </c>
      <c r="I2" s="38"/>
      <c r="J2" s="38"/>
      <c r="K2" s="38" t="s">
        <v>7</v>
      </c>
      <c r="L2" s="39" t="e">
        <f>INPUT!#REF!</f>
        <v>#REF!</v>
      </c>
      <c r="M2" s="38"/>
      <c r="N2" s="38" t="s">
        <v>23</v>
      </c>
      <c r="O2" s="40" t="e">
        <f>EDATE(L2,L6)</f>
        <v>#REF!</v>
      </c>
    </row>
    <row r="3" spans="2:15" ht="20.2" customHeight="1" thickBot="1" x14ac:dyDescent="0.35">
      <c r="B3" s="5" t="s">
        <v>1</v>
      </c>
      <c r="C3" s="2"/>
      <c r="D3" s="2"/>
      <c r="E3" s="41" t="s">
        <v>7</v>
      </c>
      <c r="F3" s="205">
        <f>INPUT!B4</f>
        <v>0</v>
      </c>
      <c r="G3" s="205"/>
      <c r="H3" s="41" t="s">
        <v>5</v>
      </c>
      <c r="I3" s="41"/>
      <c r="J3" s="41"/>
      <c r="K3" s="41" t="s">
        <v>7</v>
      </c>
      <c r="L3" s="42">
        <f>INPUT!B8</f>
        <v>0</v>
      </c>
      <c r="M3" s="43"/>
      <c r="N3" s="43"/>
      <c r="O3" s="44"/>
    </row>
    <row r="4" spans="2:15" ht="20.2" customHeight="1" thickBot="1" x14ac:dyDescent="0.35">
      <c r="B4" s="5" t="s">
        <v>2</v>
      </c>
      <c r="C4" s="2"/>
      <c r="D4" s="2"/>
      <c r="E4" s="41" t="s">
        <v>7</v>
      </c>
      <c r="F4" s="205">
        <f>INPUT!B5</f>
        <v>0</v>
      </c>
      <c r="G4" s="205"/>
      <c r="H4" s="41" t="s">
        <v>19</v>
      </c>
      <c r="I4" s="45">
        <f>INPUT!B9</f>
        <v>0</v>
      </c>
      <c r="J4" s="46" t="str">
        <f>I4*L6&amp;"%"</f>
        <v>0%</v>
      </c>
      <c r="K4" s="41" t="s">
        <v>7</v>
      </c>
      <c r="L4" s="47" t="e">
        <f>N6*L6-L3</f>
        <v>#DIV/0!</v>
      </c>
      <c r="M4" s="43" t="s">
        <v>21</v>
      </c>
      <c r="N4" s="43"/>
      <c r="O4" s="44"/>
    </row>
    <row r="5" spans="2:15" ht="20.2" customHeight="1" thickBot="1" x14ac:dyDescent="0.35">
      <c r="B5" s="5"/>
      <c r="C5" s="2"/>
      <c r="D5" s="2"/>
      <c r="E5" s="41"/>
      <c r="F5" s="205"/>
      <c r="G5" s="205"/>
      <c r="H5" s="41" t="s">
        <v>6</v>
      </c>
      <c r="I5" s="41"/>
      <c r="J5" s="41"/>
      <c r="K5" s="41" t="s">
        <v>7</v>
      </c>
      <c r="L5" s="48" t="e">
        <f>SUM(L3:L4)</f>
        <v>#DIV/0!</v>
      </c>
      <c r="M5" s="43"/>
      <c r="N5" s="43"/>
      <c r="O5" s="44"/>
    </row>
    <row r="6" spans="2:15" ht="20.2" customHeight="1" thickBot="1" x14ac:dyDescent="0.35">
      <c r="B6" s="5"/>
      <c r="C6" s="2"/>
      <c r="D6" s="2"/>
      <c r="E6" s="41"/>
      <c r="F6" s="205"/>
      <c r="G6" s="205"/>
      <c r="H6" s="41" t="s">
        <v>8</v>
      </c>
      <c r="I6" s="41"/>
      <c r="J6" s="41"/>
      <c r="K6" s="41" t="s">
        <v>7</v>
      </c>
      <c r="L6" s="49">
        <f>INPUT!B10</f>
        <v>0</v>
      </c>
      <c r="M6" s="43" t="s">
        <v>20</v>
      </c>
      <c r="N6" s="206" t="e">
        <f>CEILING((L3*I4/100*L6+L3)/L6,500)</f>
        <v>#DIV/0!</v>
      </c>
      <c r="O6" s="207"/>
    </row>
    <row r="7" spans="2:15" ht="20.2" customHeight="1" x14ac:dyDescent="0.3">
      <c r="B7" s="5" t="s">
        <v>3</v>
      </c>
      <c r="C7" s="2"/>
      <c r="D7" s="2"/>
      <c r="E7" s="41" t="s">
        <v>7</v>
      </c>
      <c r="F7" s="208">
        <f>INPUT!B6</f>
        <v>0</v>
      </c>
      <c r="G7" s="205"/>
      <c r="H7" s="41" t="s">
        <v>9</v>
      </c>
      <c r="I7" s="41"/>
      <c r="J7" s="41"/>
      <c r="K7" s="41" t="s">
        <v>7</v>
      </c>
      <c r="L7" s="41" t="str">
        <f>INPUT!B2</f>
        <v>44377/AP/PRK/XI/2018</v>
      </c>
      <c r="M7" s="41"/>
      <c r="N7" s="41"/>
      <c r="O7" s="50"/>
    </row>
    <row r="8" spans="2:15" ht="6.05" customHeight="1" thickBo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6.05" customHeight="1" thickTop="1" thickBot="1" x14ac:dyDescent="0.35"/>
    <row r="10" spans="2:15" s="1" customFormat="1" ht="30.85" customHeight="1" thickTop="1" x14ac:dyDescent="0.3">
      <c r="B10" s="197"/>
      <c r="C10" s="199" t="s">
        <v>10</v>
      </c>
      <c r="D10" s="199" t="s">
        <v>11</v>
      </c>
      <c r="E10" s="199"/>
      <c r="F10" s="199"/>
      <c r="G10" s="199" t="s">
        <v>12</v>
      </c>
      <c r="H10" s="201" t="s">
        <v>13</v>
      </c>
      <c r="I10" s="202"/>
      <c r="J10" s="202"/>
      <c r="K10" s="203"/>
      <c r="L10" s="209" t="s">
        <v>16</v>
      </c>
      <c r="M10" s="210"/>
      <c r="N10" s="211"/>
      <c r="O10" s="9"/>
    </row>
    <row r="11" spans="2:15" ht="18" customHeight="1" thickBot="1" x14ac:dyDescent="0.35">
      <c r="B11" s="198"/>
      <c r="C11" s="200"/>
      <c r="D11" s="200"/>
      <c r="E11" s="200"/>
      <c r="F11" s="200"/>
      <c r="G11" s="200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s="17" customFormat="1" ht="20.2" customHeight="1" thickTop="1" x14ac:dyDescent="0.3">
      <c r="B13" s="12"/>
      <c r="C13" s="31" t="e">
        <f>L2</f>
        <v>#REF!</v>
      </c>
      <c r="D13" s="215" t="s">
        <v>22</v>
      </c>
      <c r="E13" s="216"/>
      <c r="F13" s="217"/>
      <c r="G13" s="13"/>
      <c r="H13" s="14"/>
      <c r="I13" s="218"/>
      <c r="J13" s="219"/>
      <c r="K13" s="220"/>
      <c r="L13" s="15" t="e">
        <f>L4</f>
        <v>#DIV/0!</v>
      </c>
      <c r="M13" s="218">
        <f>L3</f>
        <v>0</v>
      </c>
      <c r="N13" s="221"/>
      <c r="O13" s="16" t="e">
        <f>SUM(L13:N13)</f>
        <v>#DIV/0!</v>
      </c>
    </row>
    <row r="14" spans="2:15" s="17" customFormat="1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21">
        <f>(L6+1)/2</f>
        <v>0.5</v>
      </c>
      <c r="I14" s="225" t="e">
        <f>L13/H14</f>
        <v>#DIV/0!</v>
      </c>
      <c r="J14" s="226"/>
      <c r="K14" s="227"/>
      <c r="L14" s="22" t="e">
        <f>L13-I14</f>
        <v>#DIV/0!</v>
      </c>
      <c r="M14" s="225" t="e">
        <f>M13-G14</f>
        <v>#DIV/0!</v>
      </c>
      <c r="N14" s="228"/>
      <c r="O14" s="23" t="e">
        <f>SUM(L14:N14)</f>
        <v>#DIV/0!</v>
      </c>
    </row>
    <row r="15" spans="2:15" s="17" customFormat="1" ht="20.2" customHeight="1" x14ac:dyDescent="0.3">
      <c r="B15" s="18">
        <v>2</v>
      </c>
      <c r="C15" s="19"/>
      <c r="D15" s="222" t="e">
        <f t="shared" ref="D15:D23" si="0">EDATE($C$13,$B15)</f>
        <v>#REF!</v>
      </c>
      <c r="E15" s="223"/>
      <c r="F15" s="224"/>
      <c r="G15" s="20" t="e">
        <f t="shared" ref="G15:G25" si="1">$N$6-I15</f>
        <v>#DIV/0!</v>
      </c>
      <c r="H15" s="24">
        <f>H14-0.5</f>
        <v>0</v>
      </c>
      <c r="I15" s="225" t="e">
        <f>L14/H15</f>
        <v>#DIV/0!</v>
      </c>
      <c r="J15" s="226"/>
      <c r="K15" s="227"/>
      <c r="L15" s="22" t="e">
        <f t="shared" ref="L15:L25" si="2">L14-I15</f>
        <v>#DIV/0!</v>
      </c>
      <c r="M15" s="225" t="e">
        <f t="shared" ref="M15:M23" si="3">M14-G15</f>
        <v>#DIV/0!</v>
      </c>
      <c r="N15" s="228"/>
      <c r="O15" s="23" t="e">
        <f t="shared" ref="O15:O25" si="4">SUM(L15:N15)</f>
        <v>#DIV/0!</v>
      </c>
    </row>
    <row r="16" spans="2:15" s="17" customFormat="1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24">
        <f t="shared" ref="H16:H25" si="5">H15-0.5</f>
        <v>-0.5</v>
      </c>
      <c r="I16" s="225" t="e">
        <f t="shared" ref="I16:I23" si="6">L15/H16</f>
        <v>#DIV/0!</v>
      </c>
      <c r="J16" s="226"/>
      <c r="K16" s="227"/>
      <c r="L16" s="22" t="e">
        <f t="shared" si="2"/>
        <v>#DIV/0!</v>
      </c>
      <c r="M16" s="225" t="e">
        <f t="shared" si="3"/>
        <v>#DIV/0!</v>
      </c>
      <c r="N16" s="228"/>
      <c r="O16" s="23" t="e">
        <f t="shared" si="4"/>
        <v>#DIV/0!</v>
      </c>
    </row>
    <row r="17" spans="2:15" s="17" customFormat="1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24">
        <f t="shared" si="5"/>
        <v>-1</v>
      </c>
      <c r="I17" s="225" t="e">
        <f t="shared" si="6"/>
        <v>#DIV/0!</v>
      </c>
      <c r="J17" s="226"/>
      <c r="K17" s="227"/>
      <c r="L17" s="22" t="e">
        <f t="shared" si="2"/>
        <v>#DIV/0!</v>
      </c>
      <c r="M17" s="225" t="e">
        <f t="shared" si="3"/>
        <v>#DIV/0!</v>
      </c>
      <c r="N17" s="228"/>
      <c r="O17" s="23" t="e">
        <f t="shared" si="4"/>
        <v>#DIV/0!</v>
      </c>
    </row>
    <row r="18" spans="2:15" s="17" customFormat="1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24">
        <f t="shared" si="5"/>
        <v>-1.5</v>
      </c>
      <c r="I18" s="225" t="e">
        <f t="shared" si="6"/>
        <v>#DIV/0!</v>
      </c>
      <c r="J18" s="226"/>
      <c r="K18" s="227"/>
      <c r="L18" s="22" t="e">
        <f t="shared" si="2"/>
        <v>#DIV/0!</v>
      </c>
      <c r="M18" s="225" t="e">
        <f t="shared" si="3"/>
        <v>#DIV/0!</v>
      </c>
      <c r="N18" s="228"/>
      <c r="O18" s="23" t="e">
        <f t="shared" si="4"/>
        <v>#DIV/0!</v>
      </c>
    </row>
    <row r="19" spans="2:15" s="17" customFormat="1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24">
        <f t="shared" si="5"/>
        <v>-2</v>
      </c>
      <c r="I19" s="225" t="e">
        <f t="shared" si="6"/>
        <v>#DIV/0!</v>
      </c>
      <c r="J19" s="226"/>
      <c r="K19" s="227"/>
      <c r="L19" s="22" t="e">
        <f t="shared" si="2"/>
        <v>#DIV/0!</v>
      </c>
      <c r="M19" s="225" t="e">
        <f t="shared" si="3"/>
        <v>#DIV/0!</v>
      </c>
      <c r="N19" s="228"/>
      <c r="O19" s="23" t="e">
        <f t="shared" si="4"/>
        <v>#DIV/0!</v>
      </c>
    </row>
    <row r="20" spans="2:15" s="17" customFormat="1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24">
        <f t="shared" si="5"/>
        <v>-2.5</v>
      </c>
      <c r="I20" s="225" t="e">
        <f t="shared" si="6"/>
        <v>#DIV/0!</v>
      </c>
      <c r="J20" s="226"/>
      <c r="K20" s="227"/>
      <c r="L20" s="22" t="e">
        <f t="shared" si="2"/>
        <v>#DIV/0!</v>
      </c>
      <c r="M20" s="225" t="e">
        <f t="shared" si="3"/>
        <v>#DIV/0!</v>
      </c>
      <c r="N20" s="228"/>
      <c r="O20" s="23" t="e">
        <f t="shared" si="4"/>
        <v>#DIV/0!</v>
      </c>
    </row>
    <row r="21" spans="2:15" s="17" customFormat="1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24">
        <f t="shared" si="5"/>
        <v>-3</v>
      </c>
      <c r="I21" s="225" t="e">
        <f t="shared" si="6"/>
        <v>#DIV/0!</v>
      </c>
      <c r="J21" s="226"/>
      <c r="K21" s="227"/>
      <c r="L21" s="22" t="e">
        <f t="shared" si="2"/>
        <v>#DIV/0!</v>
      </c>
      <c r="M21" s="225" t="e">
        <f t="shared" si="3"/>
        <v>#DIV/0!</v>
      </c>
      <c r="N21" s="228"/>
      <c r="O21" s="23" t="e">
        <f t="shared" si="4"/>
        <v>#DIV/0!</v>
      </c>
    </row>
    <row r="22" spans="2:15" s="17" customFormat="1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24">
        <f t="shared" si="5"/>
        <v>-3.5</v>
      </c>
      <c r="I22" s="225" t="e">
        <f t="shared" si="6"/>
        <v>#DIV/0!</v>
      </c>
      <c r="J22" s="226"/>
      <c r="K22" s="227"/>
      <c r="L22" s="22" t="e">
        <f t="shared" si="2"/>
        <v>#DIV/0!</v>
      </c>
      <c r="M22" s="225" t="e">
        <f t="shared" si="3"/>
        <v>#DIV/0!</v>
      </c>
      <c r="N22" s="228"/>
      <c r="O22" s="23" t="e">
        <f t="shared" si="4"/>
        <v>#DIV/0!</v>
      </c>
    </row>
    <row r="23" spans="2:15" s="17" customFormat="1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24">
        <f t="shared" si="5"/>
        <v>-4</v>
      </c>
      <c r="I23" s="225" t="e">
        <f t="shared" si="6"/>
        <v>#DIV/0!</v>
      </c>
      <c r="J23" s="226"/>
      <c r="K23" s="227"/>
      <c r="L23" s="22" t="e">
        <f t="shared" si="2"/>
        <v>#DIV/0!</v>
      </c>
      <c r="M23" s="225" t="e">
        <f t="shared" si="3"/>
        <v>#DIV/0!</v>
      </c>
      <c r="N23" s="228"/>
      <c r="O23" s="23" t="e">
        <f t="shared" si="4"/>
        <v>#DIV/0!</v>
      </c>
    </row>
    <row r="24" spans="2:15" s="17" customFormat="1" ht="20.2" hidden="1" customHeight="1" x14ac:dyDescent="0.3">
      <c r="B24" s="18">
        <v>11</v>
      </c>
      <c r="C24" s="19"/>
      <c r="D24" s="222" t="e">
        <f>DATE(YEAR(D23),MONTH(D23)+1,DAY(D23))</f>
        <v>#REF!</v>
      </c>
      <c r="E24" s="223"/>
      <c r="F24" s="224"/>
      <c r="G24" s="20" t="e">
        <f t="shared" si="1"/>
        <v>#DIV/0!</v>
      </c>
      <c r="H24" s="24">
        <f t="shared" si="5"/>
        <v>-4.5</v>
      </c>
      <c r="I24" s="225" t="e">
        <f>L23/H24</f>
        <v>#DIV/0!</v>
      </c>
      <c r="J24" s="226"/>
      <c r="K24" s="227"/>
      <c r="L24" s="22" t="e">
        <f t="shared" si="2"/>
        <v>#DIV/0!</v>
      </c>
      <c r="M24" s="225" t="e">
        <f>M23-G24</f>
        <v>#DIV/0!</v>
      </c>
      <c r="N24" s="228"/>
      <c r="O24" s="23" t="e">
        <f t="shared" si="4"/>
        <v>#DIV/0!</v>
      </c>
    </row>
    <row r="25" spans="2:15" s="17" customFormat="1" ht="20.2" hidden="1" customHeight="1" x14ac:dyDescent="0.3">
      <c r="B25" s="18">
        <v>12</v>
      </c>
      <c r="C25" s="19"/>
      <c r="D25" s="222" t="e">
        <f>DATE(YEAR(D24),MONTH(D24)+1,DAY(D24))</f>
        <v>#REF!</v>
      </c>
      <c r="E25" s="223"/>
      <c r="F25" s="224"/>
      <c r="G25" s="20" t="e">
        <f t="shared" si="1"/>
        <v>#DIV/0!</v>
      </c>
      <c r="H25" s="24">
        <f t="shared" si="5"/>
        <v>-5</v>
      </c>
      <c r="I25" s="225" t="e">
        <f>L24/H25</f>
        <v>#DIV/0!</v>
      </c>
      <c r="J25" s="226"/>
      <c r="K25" s="227"/>
      <c r="L25" s="22" t="e">
        <f t="shared" si="2"/>
        <v>#DIV/0!</v>
      </c>
      <c r="M25" s="225" t="e">
        <f>M24-G25</f>
        <v>#DIV/0!</v>
      </c>
      <c r="N25" s="228"/>
      <c r="O25" s="23" t="e">
        <f t="shared" si="4"/>
        <v>#DIV/0!</v>
      </c>
    </row>
    <row r="26" spans="2:15" s="17" customFormat="1" ht="20.2" customHeight="1" thickBot="1" x14ac:dyDescent="0.35">
      <c r="B26" s="25"/>
      <c r="C26" s="26"/>
      <c r="D26" s="229"/>
      <c r="E26" s="230"/>
      <c r="F26" s="231"/>
      <c r="G26" s="26"/>
      <c r="H26" s="27"/>
      <c r="I26" s="232"/>
      <c r="J26" s="233"/>
      <c r="K26" s="234"/>
      <c r="L26" s="28"/>
      <c r="M26" s="235"/>
      <c r="N26" s="236"/>
      <c r="O26" s="29"/>
    </row>
    <row r="27" spans="2:15" ht="15" thickTop="1" x14ac:dyDescent="0.3"/>
  </sheetData>
  <sheetProtection password="C721" sheet="1" objects="1" scenarios="1"/>
  <mergeCells count="55">
    <mergeCell ref="D26:F26"/>
    <mergeCell ref="I26:K26"/>
    <mergeCell ref="M26:N26"/>
    <mergeCell ref="D24:F24"/>
    <mergeCell ref="I24:K24"/>
    <mergeCell ref="M24:N24"/>
    <mergeCell ref="D25:F25"/>
    <mergeCell ref="I25:K25"/>
    <mergeCell ref="M25:N25"/>
    <mergeCell ref="D22:F22"/>
    <mergeCell ref="I22:K22"/>
    <mergeCell ref="M22:N22"/>
    <mergeCell ref="D23:F23"/>
    <mergeCell ref="I23:K23"/>
    <mergeCell ref="M23:N23"/>
    <mergeCell ref="D20:F20"/>
    <mergeCell ref="I20:K20"/>
    <mergeCell ref="M20:N20"/>
    <mergeCell ref="D21:F21"/>
    <mergeCell ref="I21:K21"/>
    <mergeCell ref="M21:N21"/>
    <mergeCell ref="D18:F18"/>
    <mergeCell ref="I18:K18"/>
    <mergeCell ref="M18:N18"/>
    <mergeCell ref="D19:F19"/>
    <mergeCell ref="I19:K19"/>
    <mergeCell ref="M19:N19"/>
    <mergeCell ref="D16:F16"/>
    <mergeCell ref="I16:K16"/>
    <mergeCell ref="M16:N16"/>
    <mergeCell ref="D17:F17"/>
    <mergeCell ref="I17:K17"/>
    <mergeCell ref="M17:N17"/>
    <mergeCell ref="D14:F14"/>
    <mergeCell ref="I14:K14"/>
    <mergeCell ref="M14:N14"/>
    <mergeCell ref="D15:F15"/>
    <mergeCell ref="I15:K15"/>
    <mergeCell ref="M15:N15"/>
    <mergeCell ref="L10:N10"/>
    <mergeCell ref="I11:K11"/>
    <mergeCell ref="M11:N11"/>
    <mergeCell ref="D13:F13"/>
    <mergeCell ref="I13:K13"/>
    <mergeCell ref="M13:N13"/>
    <mergeCell ref="F2:G2"/>
    <mergeCell ref="F3:G3"/>
    <mergeCell ref="F4:G6"/>
    <mergeCell ref="N6:O6"/>
    <mergeCell ref="F7:G7"/>
    <mergeCell ref="B10:B11"/>
    <mergeCell ref="C10:C11"/>
    <mergeCell ref="D10:F11"/>
    <mergeCell ref="G10:G11"/>
    <mergeCell ref="H10:K10"/>
  </mergeCells>
  <pageMargins left="0.23622047244094491" right="0.23622047244094491" top="0.43307086614173229" bottom="0.74803149606299213" header="0.31496062992125984" footer="0.31496062992125984"/>
  <pageSetup paperSize="9" scale="93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27"/>
  <sheetViews>
    <sheetView view="pageBreakPreview" zoomScaleSheetLayoutView="100" workbookViewId="0">
      <selection activeCell="O3" sqref="O3"/>
    </sheetView>
  </sheetViews>
  <sheetFormatPr defaultRowHeight="14.4" x14ac:dyDescent="0.3"/>
  <cols>
    <col min="1" max="1" width="1.296875" customWidth="1"/>
    <col min="2" max="2" width="3.59765625" customWidth="1"/>
    <col min="3" max="3" width="9.59765625" customWidth="1"/>
    <col min="4" max="4" width="0.8984375" customWidth="1"/>
    <col min="5" max="5" width="1.296875" customWidth="1"/>
    <col min="6" max="6" width="20.296875" customWidth="1"/>
    <col min="7" max="7" width="13.296875" customWidth="1"/>
    <col min="8" max="8" width="9.09765625" customWidth="1"/>
    <col min="9" max="9" width="8.09765625" hidden="1" customWidth="1"/>
    <col min="10" max="10" width="4.8984375" customWidth="1"/>
    <col min="11" max="11" width="5.8984375" customWidth="1"/>
    <col min="12" max="12" width="13.296875" bestFit="1" customWidth="1"/>
    <col min="13" max="13" width="2.09765625" customWidth="1"/>
    <col min="14" max="14" width="10" customWidth="1"/>
    <col min="15" max="15" width="12.09765625" bestFit="1" customWidth="1"/>
  </cols>
  <sheetData>
    <row r="1" spans="2:15" ht="9.8000000000000007" customHeight="1" thickBot="1" x14ac:dyDescent="0.35"/>
    <row r="2" spans="2:15" ht="20.2" customHeight="1" thickTop="1" thickBot="1" x14ac:dyDescent="0.35">
      <c r="B2" s="3" t="s">
        <v>0</v>
      </c>
      <c r="C2" s="4"/>
      <c r="D2" s="4"/>
      <c r="E2" s="38" t="s">
        <v>7</v>
      </c>
      <c r="F2" s="204" t="str">
        <f>INPUT!B3</f>
        <v>PR-044377</v>
      </c>
      <c r="G2" s="204"/>
      <c r="H2" s="38" t="s">
        <v>4</v>
      </c>
      <c r="I2" s="38"/>
      <c r="J2" s="38"/>
      <c r="K2" s="38" t="s">
        <v>7</v>
      </c>
      <c r="L2" s="39">
        <f>INPUT!B7</f>
        <v>0</v>
      </c>
      <c r="M2" s="38"/>
      <c r="N2" s="38" t="s">
        <v>23</v>
      </c>
      <c r="O2" s="40">
        <f>EDATE(L2,L6)</f>
        <v>0</v>
      </c>
    </row>
    <row r="3" spans="2:15" ht="20.2" customHeight="1" thickBot="1" x14ac:dyDescent="0.35">
      <c r="B3" s="5" t="s">
        <v>1</v>
      </c>
      <c r="C3" s="2"/>
      <c r="D3" s="2"/>
      <c r="E3" s="41" t="s">
        <v>7</v>
      </c>
      <c r="F3" s="205">
        <f>INPUT!B4</f>
        <v>0</v>
      </c>
      <c r="G3" s="205"/>
      <c r="H3" s="41" t="s">
        <v>5</v>
      </c>
      <c r="I3" s="41"/>
      <c r="J3" s="41"/>
      <c r="K3" s="41" t="s">
        <v>7</v>
      </c>
      <c r="L3" s="42">
        <f>INPUT!B8</f>
        <v>0</v>
      </c>
      <c r="M3" s="43"/>
      <c r="N3" s="43"/>
      <c r="O3" s="44"/>
    </row>
    <row r="4" spans="2:15" ht="20.2" customHeight="1" thickBot="1" x14ac:dyDescent="0.35">
      <c r="B4" s="5" t="s">
        <v>2</v>
      </c>
      <c r="C4" s="2"/>
      <c r="D4" s="2"/>
      <c r="E4" s="41" t="s">
        <v>7</v>
      </c>
      <c r="F4" s="205">
        <f>INPUT!B5</f>
        <v>0</v>
      </c>
      <c r="G4" s="205"/>
      <c r="H4" s="41" t="s">
        <v>19</v>
      </c>
      <c r="I4" s="98">
        <f>INPUT!B9</f>
        <v>0</v>
      </c>
      <c r="J4" s="46" t="str">
        <f>I4*L6&amp;"%"</f>
        <v>0%</v>
      </c>
      <c r="K4" s="41" t="s">
        <v>7</v>
      </c>
      <c r="L4" s="47" t="e">
        <f>(N6*L6)-L3</f>
        <v>#DIV/0!</v>
      </c>
      <c r="M4" s="43" t="s">
        <v>21</v>
      </c>
      <c r="N4" s="43"/>
      <c r="O4" s="44"/>
    </row>
    <row r="5" spans="2:15" ht="20.2" customHeight="1" thickBot="1" x14ac:dyDescent="0.35">
      <c r="B5" s="5"/>
      <c r="C5" s="2"/>
      <c r="D5" s="2"/>
      <c r="E5" s="41"/>
      <c r="F5" s="205"/>
      <c r="G5" s="205"/>
      <c r="H5" s="41" t="s">
        <v>6</v>
      </c>
      <c r="I5" s="41"/>
      <c r="J5" s="41"/>
      <c r="K5" s="41" t="s">
        <v>7</v>
      </c>
      <c r="L5" s="48" t="e">
        <f>SUM(L3:L4)</f>
        <v>#DIV/0!</v>
      </c>
      <c r="M5" s="43"/>
      <c r="N5" s="43"/>
      <c r="O5" s="44"/>
    </row>
    <row r="6" spans="2:15" ht="20.2" customHeight="1" thickBot="1" x14ac:dyDescent="0.35">
      <c r="B6" s="5"/>
      <c r="C6" s="2"/>
      <c r="D6" s="2"/>
      <c r="E6" s="41"/>
      <c r="F6" s="205"/>
      <c r="G6" s="205"/>
      <c r="H6" s="41" t="s">
        <v>8</v>
      </c>
      <c r="I6" s="41"/>
      <c r="J6" s="41"/>
      <c r="K6" s="41" t="s">
        <v>7</v>
      </c>
      <c r="L6" s="49">
        <f>INPUT!B10</f>
        <v>0</v>
      </c>
      <c r="M6" s="43" t="s">
        <v>20</v>
      </c>
      <c r="N6" s="206" t="e">
        <f>CEILING((L3*I4/100*L6+L3)/L6,500)</f>
        <v>#DIV/0!</v>
      </c>
      <c r="O6" s="207"/>
    </row>
    <row r="7" spans="2:15" ht="20.2" customHeight="1" x14ac:dyDescent="0.3">
      <c r="B7" s="5" t="s">
        <v>3</v>
      </c>
      <c r="C7" s="2"/>
      <c r="D7" s="2"/>
      <c r="E7" s="41" t="s">
        <v>7</v>
      </c>
      <c r="F7" s="208">
        <f>INPUT!B6</f>
        <v>0</v>
      </c>
      <c r="G7" s="205"/>
      <c r="H7" s="41" t="s">
        <v>9</v>
      </c>
      <c r="I7" s="41"/>
      <c r="J7" s="41"/>
      <c r="K7" s="41" t="s">
        <v>7</v>
      </c>
      <c r="L7" s="41" t="str">
        <f>INPUT!B2</f>
        <v>44377/AP/PRK/XI/2018</v>
      </c>
      <c r="M7" s="41"/>
      <c r="N7" s="41"/>
      <c r="O7" s="50"/>
    </row>
    <row r="8" spans="2:15" ht="6.05" customHeight="1" thickBo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6.05" customHeight="1" thickTop="1" thickBot="1" x14ac:dyDescent="0.35"/>
    <row r="10" spans="2:15" s="1" customFormat="1" ht="30.85" customHeight="1" thickTop="1" x14ac:dyDescent="0.3">
      <c r="B10" s="197"/>
      <c r="C10" s="199" t="s">
        <v>10</v>
      </c>
      <c r="D10" s="199" t="s">
        <v>11</v>
      </c>
      <c r="E10" s="199"/>
      <c r="F10" s="199"/>
      <c r="G10" s="199" t="s">
        <v>12</v>
      </c>
      <c r="H10" s="201" t="s">
        <v>13</v>
      </c>
      <c r="I10" s="202"/>
      <c r="J10" s="202"/>
      <c r="K10" s="203"/>
      <c r="L10" s="209" t="s">
        <v>16</v>
      </c>
      <c r="M10" s="210"/>
      <c r="N10" s="211"/>
      <c r="O10" s="9"/>
    </row>
    <row r="11" spans="2:15" ht="18" customHeight="1" thickBot="1" x14ac:dyDescent="0.35">
      <c r="B11" s="198"/>
      <c r="C11" s="200"/>
      <c r="D11" s="200"/>
      <c r="E11" s="200"/>
      <c r="F11" s="200"/>
      <c r="G11" s="200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s="17" customFormat="1" ht="20.2" customHeight="1" thickTop="1" x14ac:dyDescent="0.3">
      <c r="B13" s="12"/>
      <c r="C13" s="31">
        <f>L2</f>
        <v>0</v>
      </c>
      <c r="D13" s="215" t="s">
        <v>22</v>
      </c>
      <c r="E13" s="216"/>
      <c r="F13" s="217"/>
      <c r="G13" s="13"/>
      <c r="H13" s="14"/>
      <c r="I13" s="218"/>
      <c r="J13" s="219"/>
      <c r="K13" s="220"/>
      <c r="L13" s="15" t="e">
        <f>L4</f>
        <v>#DIV/0!</v>
      </c>
      <c r="M13" s="240">
        <f>L3</f>
        <v>0</v>
      </c>
      <c r="N13" s="241"/>
      <c r="O13" s="16" t="e">
        <f>SUM(L13:N13)</f>
        <v>#DIV/0!</v>
      </c>
    </row>
    <row r="14" spans="2:15" s="17" customFormat="1" ht="20.2" customHeight="1" x14ac:dyDescent="0.3">
      <c r="B14" s="18">
        <v>1</v>
      </c>
      <c r="C14" s="19"/>
      <c r="D14" s="222">
        <f>EDATE($C$13,$B14)</f>
        <v>31</v>
      </c>
      <c r="E14" s="223"/>
      <c r="F14" s="224"/>
      <c r="G14" s="101" t="e">
        <f>ROUND($N$6-I14,0)</f>
        <v>#DIV/0!</v>
      </c>
      <c r="H14" s="21">
        <f>(L6+1)/2</f>
        <v>0.5</v>
      </c>
      <c r="I14" s="237" t="e">
        <f>ROUND(L13/H14,0)</f>
        <v>#DIV/0!</v>
      </c>
      <c r="J14" s="238"/>
      <c r="K14" s="239"/>
      <c r="L14" s="22" t="e">
        <f>L13-I14</f>
        <v>#DIV/0!</v>
      </c>
      <c r="M14" s="237" t="e">
        <f>M13-G14</f>
        <v>#DIV/0!</v>
      </c>
      <c r="N14" s="239"/>
      <c r="O14" s="23" t="e">
        <f>SUM(L14:N14)</f>
        <v>#DIV/0!</v>
      </c>
    </row>
    <row r="15" spans="2:15" s="17" customFormat="1" ht="20.2" customHeight="1" x14ac:dyDescent="0.3">
      <c r="B15" s="18">
        <v>2</v>
      </c>
      <c r="C15" s="19"/>
      <c r="D15" s="222">
        <f t="shared" ref="D15:D25" si="0">EDATE($C$13,$B15)</f>
        <v>60</v>
      </c>
      <c r="E15" s="223"/>
      <c r="F15" s="224"/>
      <c r="G15" s="101" t="e">
        <f>ROUND($N$6-I15,0)</f>
        <v>#DIV/0!</v>
      </c>
      <c r="H15" s="24">
        <f>H14-0.5</f>
        <v>0</v>
      </c>
      <c r="I15" s="237" t="e">
        <f>ROUND(L14/H15,0)</f>
        <v>#DIV/0!</v>
      </c>
      <c r="J15" s="238"/>
      <c r="K15" s="239"/>
      <c r="L15" s="22" t="e">
        <f t="shared" ref="L15:L25" si="1">L14-I15</f>
        <v>#DIV/0!</v>
      </c>
      <c r="M15" s="237" t="e">
        <f t="shared" ref="M15:M23" si="2">M14-G15</f>
        <v>#DIV/0!</v>
      </c>
      <c r="N15" s="239"/>
      <c r="O15" s="23" t="e">
        <f t="shared" ref="O15:O25" si="3">SUM(L15:N15)</f>
        <v>#DIV/0!</v>
      </c>
    </row>
    <row r="16" spans="2:15" s="17" customFormat="1" ht="20.2" customHeight="1" x14ac:dyDescent="0.3">
      <c r="B16" s="18">
        <v>3</v>
      </c>
      <c r="C16" s="19"/>
      <c r="D16" s="222">
        <f t="shared" si="0"/>
        <v>91</v>
      </c>
      <c r="E16" s="223"/>
      <c r="F16" s="224"/>
      <c r="G16" s="101" t="e">
        <f t="shared" ref="G16:G25" si="4">ROUND($N$6-I16,0)</f>
        <v>#DIV/0!</v>
      </c>
      <c r="H16" s="24">
        <f t="shared" ref="H16:H25" si="5">H15-0.5</f>
        <v>-0.5</v>
      </c>
      <c r="I16" s="237" t="e">
        <f t="shared" ref="I16:I25" si="6">ROUND(L15/H16,0)</f>
        <v>#DIV/0!</v>
      </c>
      <c r="J16" s="238"/>
      <c r="K16" s="239"/>
      <c r="L16" s="22" t="e">
        <f t="shared" si="1"/>
        <v>#DIV/0!</v>
      </c>
      <c r="M16" s="237" t="e">
        <f t="shared" si="2"/>
        <v>#DIV/0!</v>
      </c>
      <c r="N16" s="239"/>
      <c r="O16" s="23" t="e">
        <f t="shared" si="3"/>
        <v>#DIV/0!</v>
      </c>
    </row>
    <row r="17" spans="2:15" s="17" customFormat="1" ht="20.2" customHeight="1" x14ac:dyDescent="0.3">
      <c r="B17" s="18">
        <v>4</v>
      </c>
      <c r="C17" s="19"/>
      <c r="D17" s="222">
        <f t="shared" si="0"/>
        <v>121</v>
      </c>
      <c r="E17" s="223"/>
      <c r="F17" s="224"/>
      <c r="G17" s="101" t="e">
        <f t="shared" si="4"/>
        <v>#DIV/0!</v>
      </c>
      <c r="H17" s="24">
        <f t="shared" si="5"/>
        <v>-1</v>
      </c>
      <c r="I17" s="237" t="e">
        <f t="shared" si="6"/>
        <v>#DIV/0!</v>
      </c>
      <c r="J17" s="238"/>
      <c r="K17" s="239"/>
      <c r="L17" s="22" t="e">
        <f t="shared" si="1"/>
        <v>#DIV/0!</v>
      </c>
      <c r="M17" s="237" t="e">
        <f t="shared" si="2"/>
        <v>#DIV/0!</v>
      </c>
      <c r="N17" s="239"/>
      <c r="O17" s="23" t="e">
        <f t="shared" si="3"/>
        <v>#DIV/0!</v>
      </c>
    </row>
    <row r="18" spans="2:15" s="17" customFormat="1" ht="20.2" customHeight="1" x14ac:dyDescent="0.3">
      <c r="B18" s="18">
        <v>5</v>
      </c>
      <c r="C18" s="19"/>
      <c r="D18" s="222">
        <f t="shared" si="0"/>
        <v>152</v>
      </c>
      <c r="E18" s="223"/>
      <c r="F18" s="224"/>
      <c r="G18" s="101" t="e">
        <f t="shared" si="4"/>
        <v>#DIV/0!</v>
      </c>
      <c r="H18" s="24">
        <f t="shared" si="5"/>
        <v>-1.5</v>
      </c>
      <c r="I18" s="237" t="e">
        <f t="shared" si="6"/>
        <v>#DIV/0!</v>
      </c>
      <c r="J18" s="238"/>
      <c r="K18" s="239"/>
      <c r="L18" s="22" t="e">
        <f>L17-I18</f>
        <v>#DIV/0!</v>
      </c>
      <c r="M18" s="237" t="e">
        <f t="shared" si="2"/>
        <v>#DIV/0!</v>
      </c>
      <c r="N18" s="239"/>
      <c r="O18" s="23" t="e">
        <f t="shared" si="3"/>
        <v>#DIV/0!</v>
      </c>
    </row>
    <row r="19" spans="2:15" s="17" customFormat="1" ht="20.2" customHeight="1" x14ac:dyDescent="0.3">
      <c r="B19" s="18">
        <v>6</v>
      </c>
      <c r="C19" s="19"/>
      <c r="D19" s="222">
        <f t="shared" si="0"/>
        <v>182</v>
      </c>
      <c r="E19" s="223"/>
      <c r="F19" s="224"/>
      <c r="G19" s="101" t="e">
        <f t="shared" si="4"/>
        <v>#DIV/0!</v>
      </c>
      <c r="H19" s="24">
        <f t="shared" si="5"/>
        <v>-2</v>
      </c>
      <c r="I19" s="237" t="e">
        <f t="shared" si="6"/>
        <v>#DIV/0!</v>
      </c>
      <c r="J19" s="238"/>
      <c r="K19" s="239"/>
      <c r="L19" s="22" t="e">
        <f t="shared" si="1"/>
        <v>#DIV/0!</v>
      </c>
      <c r="M19" s="237" t="e">
        <f t="shared" si="2"/>
        <v>#DIV/0!</v>
      </c>
      <c r="N19" s="239"/>
      <c r="O19" s="23" t="e">
        <f t="shared" si="3"/>
        <v>#DIV/0!</v>
      </c>
    </row>
    <row r="20" spans="2:15" s="17" customFormat="1" ht="20.2" customHeight="1" x14ac:dyDescent="0.3">
      <c r="B20" s="18">
        <v>7</v>
      </c>
      <c r="C20" s="19"/>
      <c r="D20" s="222">
        <f t="shared" si="0"/>
        <v>213</v>
      </c>
      <c r="E20" s="223"/>
      <c r="F20" s="224"/>
      <c r="G20" s="101" t="e">
        <f t="shared" si="4"/>
        <v>#DIV/0!</v>
      </c>
      <c r="H20" s="24">
        <f t="shared" si="5"/>
        <v>-2.5</v>
      </c>
      <c r="I20" s="237" t="e">
        <f t="shared" si="6"/>
        <v>#DIV/0!</v>
      </c>
      <c r="J20" s="238"/>
      <c r="K20" s="239"/>
      <c r="L20" s="22" t="e">
        <f t="shared" si="1"/>
        <v>#DIV/0!</v>
      </c>
      <c r="M20" s="237" t="e">
        <f t="shared" si="2"/>
        <v>#DIV/0!</v>
      </c>
      <c r="N20" s="239"/>
      <c r="O20" s="23" t="e">
        <f t="shared" si="3"/>
        <v>#DIV/0!</v>
      </c>
    </row>
    <row r="21" spans="2:15" s="17" customFormat="1" ht="20.2" customHeight="1" x14ac:dyDescent="0.3">
      <c r="B21" s="18">
        <v>8</v>
      </c>
      <c r="C21" s="19"/>
      <c r="D21" s="222">
        <f t="shared" si="0"/>
        <v>244</v>
      </c>
      <c r="E21" s="223"/>
      <c r="F21" s="224"/>
      <c r="G21" s="101" t="e">
        <f t="shared" si="4"/>
        <v>#DIV/0!</v>
      </c>
      <c r="H21" s="24">
        <f t="shared" si="5"/>
        <v>-3</v>
      </c>
      <c r="I21" s="237" t="e">
        <f t="shared" si="6"/>
        <v>#DIV/0!</v>
      </c>
      <c r="J21" s="238"/>
      <c r="K21" s="239"/>
      <c r="L21" s="22" t="e">
        <f t="shared" si="1"/>
        <v>#DIV/0!</v>
      </c>
      <c r="M21" s="237" t="e">
        <f t="shared" si="2"/>
        <v>#DIV/0!</v>
      </c>
      <c r="N21" s="239"/>
      <c r="O21" s="23" t="e">
        <f t="shared" si="3"/>
        <v>#DIV/0!</v>
      </c>
    </row>
    <row r="22" spans="2:15" s="17" customFormat="1" ht="20.2" customHeight="1" x14ac:dyDescent="0.3">
      <c r="B22" s="18">
        <v>9</v>
      </c>
      <c r="C22" s="19"/>
      <c r="D22" s="222">
        <f t="shared" si="0"/>
        <v>274</v>
      </c>
      <c r="E22" s="223"/>
      <c r="F22" s="224"/>
      <c r="G22" s="101" t="e">
        <f t="shared" si="4"/>
        <v>#DIV/0!</v>
      </c>
      <c r="H22" s="24">
        <f t="shared" si="5"/>
        <v>-3.5</v>
      </c>
      <c r="I22" s="237" t="e">
        <f t="shared" si="6"/>
        <v>#DIV/0!</v>
      </c>
      <c r="J22" s="238"/>
      <c r="K22" s="239"/>
      <c r="L22" s="22" t="e">
        <f t="shared" si="1"/>
        <v>#DIV/0!</v>
      </c>
      <c r="M22" s="237" t="e">
        <f t="shared" si="2"/>
        <v>#DIV/0!</v>
      </c>
      <c r="N22" s="239"/>
      <c r="O22" s="23" t="e">
        <f t="shared" si="3"/>
        <v>#DIV/0!</v>
      </c>
    </row>
    <row r="23" spans="2:15" s="17" customFormat="1" ht="20.2" customHeight="1" x14ac:dyDescent="0.3">
      <c r="B23" s="18">
        <v>10</v>
      </c>
      <c r="C23" s="19"/>
      <c r="D23" s="222">
        <f t="shared" si="0"/>
        <v>305</v>
      </c>
      <c r="E23" s="223"/>
      <c r="F23" s="224"/>
      <c r="G23" s="101" t="e">
        <f t="shared" si="4"/>
        <v>#DIV/0!</v>
      </c>
      <c r="H23" s="24">
        <f t="shared" si="5"/>
        <v>-4</v>
      </c>
      <c r="I23" s="237" t="e">
        <f>ROUND(L22/H23,0)-1</f>
        <v>#DIV/0!</v>
      </c>
      <c r="J23" s="238"/>
      <c r="K23" s="239"/>
      <c r="L23" s="22" t="e">
        <f t="shared" si="1"/>
        <v>#DIV/0!</v>
      </c>
      <c r="M23" s="237" t="e">
        <f t="shared" si="2"/>
        <v>#DIV/0!</v>
      </c>
      <c r="N23" s="239"/>
      <c r="O23" s="23" t="e">
        <f t="shared" si="3"/>
        <v>#DIV/0!</v>
      </c>
    </row>
    <row r="24" spans="2:15" s="17" customFormat="1" ht="20.2" customHeight="1" x14ac:dyDescent="0.3">
      <c r="B24" s="18">
        <v>11</v>
      </c>
      <c r="C24" s="19"/>
      <c r="D24" s="222">
        <f t="shared" si="0"/>
        <v>335</v>
      </c>
      <c r="E24" s="223"/>
      <c r="F24" s="224"/>
      <c r="G24" s="101" t="e">
        <f t="shared" si="4"/>
        <v>#DIV/0!</v>
      </c>
      <c r="H24" s="24">
        <f t="shared" si="5"/>
        <v>-4.5</v>
      </c>
      <c r="I24" s="237" t="e">
        <f t="shared" si="6"/>
        <v>#DIV/0!</v>
      </c>
      <c r="J24" s="238"/>
      <c r="K24" s="239"/>
      <c r="L24" s="22" t="e">
        <f t="shared" si="1"/>
        <v>#DIV/0!</v>
      </c>
      <c r="M24" s="237" t="e">
        <f>M23-G24</f>
        <v>#DIV/0!</v>
      </c>
      <c r="N24" s="239"/>
      <c r="O24" s="23" t="e">
        <f t="shared" si="3"/>
        <v>#DIV/0!</v>
      </c>
    </row>
    <row r="25" spans="2:15" s="17" customFormat="1" ht="20.2" customHeight="1" x14ac:dyDescent="0.3">
      <c r="B25" s="18">
        <v>12</v>
      </c>
      <c r="C25" s="19"/>
      <c r="D25" s="222">
        <f t="shared" si="0"/>
        <v>366</v>
      </c>
      <c r="E25" s="223"/>
      <c r="F25" s="224"/>
      <c r="G25" s="101" t="e">
        <f t="shared" si="4"/>
        <v>#DIV/0!</v>
      </c>
      <c r="H25" s="24">
        <f t="shared" si="5"/>
        <v>-5</v>
      </c>
      <c r="I25" s="237" t="e">
        <f t="shared" si="6"/>
        <v>#DIV/0!</v>
      </c>
      <c r="J25" s="238"/>
      <c r="K25" s="239"/>
      <c r="L25" s="22" t="e">
        <f t="shared" si="1"/>
        <v>#DIV/0!</v>
      </c>
      <c r="M25" s="237" t="e">
        <f>M24-G25</f>
        <v>#DIV/0!</v>
      </c>
      <c r="N25" s="239"/>
      <c r="O25" s="23" t="e">
        <f t="shared" si="3"/>
        <v>#DIV/0!</v>
      </c>
    </row>
    <row r="26" spans="2:15" s="17" customFormat="1" ht="20.2" customHeight="1" thickBot="1" x14ac:dyDescent="0.35">
      <c r="B26" s="25"/>
      <c r="C26" s="26"/>
      <c r="D26" s="229"/>
      <c r="E26" s="230"/>
      <c r="F26" s="231"/>
      <c r="G26" s="26"/>
      <c r="H26" s="27"/>
      <c r="I26" s="232"/>
      <c r="J26" s="233"/>
      <c r="K26" s="234"/>
      <c r="L26" s="28"/>
      <c r="M26" s="235"/>
      <c r="N26" s="236"/>
      <c r="O26" s="29"/>
    </row>
    <row r="27" spans="2:15" ht="15" thickTop="1" x14ac:dyDescent="0.3"/>
  </sheetData>
  <mergeCells count="55">
    <mergeCell ref="M26:N26"/>
    <mergeCell ref="F4:G6"/>
    <mergeCell ref="F7:G7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  <mergeCell ref="M21:N21"/>
    <mergeCell ref="M11:N11"/>
    <mergeCell ref="L10:N10"/>
    <mergeCell ref="N6:O6"/>
    <mergeCell ref="I19:K19"/>
    <mergeCell ref="I18:K18"/>
    <mergeCell ref="I17:K17"/>
    <mergeCell ref="M13:N13"/>
    <mergeCell ref="M14:N14"/>
    <mergeCell ref="M15:N15"/>
    <mergeCell ref="F3:G3"/>
    <mergeCell ref="F2:G2"/>
    <mergeCell ref="D13:F13"/>
    <mergeCell ref="D14:F14"/>
    <mergeCell ref="D15:F15"/>
    <mergeCell ref="I26:K26"/>
    <mergeCell ref="I20:K20"/>
    <mergeCell ref="I21:K21"/>
    <mergeCell ref="D26:F26"/>
    <mergeCell ref="D25:F25"/>
    <mergeCell ref="D24:F24"/>
    <mergeCell ref="I24:K24"/>
    <mergeCell ref="I25:K25"/>
    <mergeCell ref="I22:K22"/>
    <mergeCell ref="I23:K23"/>
    <mergeCell ref="D19:F19"/>
    <mergeCell ref="D20:F20"/>
    <mergeCell ref="D21:F21"/>
    <mergeCell ref="D22:F22"/>
    <mergeCell ref="D23:F23"/>
    <mergeCell ref="B10:B11"/>
    <mergeCell ref="H10:K10"/>
    <mergeCell ref="D16:F16"/>
    <mergeCell ref="D17:F17"/>
    <mergeCell ref="D18:F18"/>
    <mergeCell ref="G10:G11"/>
    <mergeCell ref="D10:F11"/>
    <mergeCell ref="C10:C11"/>
    <mergeCell ref="I16:K16"/>
    <mergeCell ref="I11:K11"/>
    <mergeCell ref="I13:K13"/>
    <mergeCell ref="I14:K14"/>
    <mergeCell ref="I15:K15"/>
  </mergeCells>
  <pageMargins left="0.23622047244094491" right="0.23622047244094491" top="0.43307086614173229" bottom="0.74803149606299213" header="0.31496062992125984" footer="0.31496062992125984"/>
  <pageSetup paperSize="9" scale="9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O33"/>
  <sheetViews>
    <sheetView view="pageBreakPreview" zoomScaleSheetLayoutView="100" workbookViewId="0">
      <selection activeCell="L2" sqref="L2"/>
    </sheetView>
  </sheetViews>
  <sheetFormatPr defaultRowHeight="14.4" x14ac:dyDescent="0.3"/>
  <cols>
    <col min="1" max="1" width="1.296875" customWidth="1"/>
    <col min="2" max="2" width="3.59765625" customWidth="1"/>
    <col min="3" max="3" width="9.59765625" customWidth="1"/>
    <col min="4" max="4" width="0.8984375" customWidth="1"/>
    <col min="5" max="5" width="1.296875" customWidth="1"/>
    <col min="6" max="6" width="20.296875" customWidth="1"/>
    <col min="7" max="7" width="13.296875" customWidth="1"/>
    <col min="8" max="8" width="9.09765625" customWidth="1"/>
    <col min="9" max="9" width="4" customWidth="1"/>
    <col min="10" max="10" width="4.8984375" customWidth="1"/>
    <col min="11" max="11" width="1.296875" customWidth="1"/>
    <col min="12" max="12" width="13.296875" bestFit="1" customWidth="1"/>
    <col min="13" max="13" width="2.09765625" customWidth="1"/>
    <col min="14" max="14" width="10" customWidth="1"/>
    <col min="15" max="15" width="12.09765625" bestFit="1" customWidth="1"/>
  </cols>
  <sheetData>
    <row r="1" spans="2:15" ht="9.8000000000000007" customHeight="1" thickBot="1" x14ac:dyDescent="0.35"/>
    <row r="2" spans="2:15" ht="20.2" customHeight="1" thickTop="1" thickBot="1" x14ac:dyDescent="0.35">
      <c r="B2" s="3" t="s">
        <v>0</v>
      </c>
      <c r="C2" s="4"/>
      <c r="D2" s="4"/>
      <c r="E2" s="38" t="s">
        <v>7</v>
      </c>
      <c r="F2" s="204" t="str">
        <f>INPUT!B3</f>
        <v>PR-044377</v>
      </c>
      <c r="G2" s="204"/>
      <c r="H2" s="38" t="s">
        <v>4</v>
      </c>
      <c r="I2" s="38"/>
      <c r="J2" s="38"/>
      <c r="K2" s="38" t="s">
        <v>7</v>
      </c>
      <c r="L2" s="39" t="e">
        <f>INPUT!#REF!</f>
        <v>#REF!</v>
      </c>
      <c r="M2" s="38"/>
      <c r="N2" s="38" t="s">
        <v>23</v>
      </c>
      <c r="O2" s="40" t="e">
        <f>EDATE(L2,L6)</f>
        <v>#REF!</v>
      </c>
    </row>
    <row r="3" spans="2:15" ht="20.2" customHeight="1" thickBot="1" x14ac:dyDescent="0.35">
      <c r="B3" s="5" t="s">
        <v>1</v>
      </c>
      <c r="C3" s="2"/>
      <c r="D3" s="2"/>
      <c r="E3" s="41" t="s">
        <v>7</v>
      </c>
      <c r="F3" s="205">
        <f>INPUT!B4</f>
        <v>0</v>
      </c>
      <c r="G3" s="205"/>
      <c r="H3" s="41" t="s">
        <v>5</v>
      </c>
      <c r="I3" s="41"/>
      <c r="J3" s="41"/>
      <c r="K3" s="41" t="s">
        <v>7</v>
      </c>
      <c r="L3" s="42">
        <f>INPUT!B8</f>
        <v>0</v>
      </c>
      <c r="M3" s="43"/>
      <c r="N3" s="43"/>
      <c r="O3" s="44"/>
    </row>
    <row r="4" spans="2:15" ht="20.2" customHeight="1" thickBot="1" x14ac:dyDescent="0.35">
      <c r="B4" s="5" t="s">
        <v>2</v>
      </c>
      <c r="C4" s="2"/>
      <c r="D4" s="2"/>
      <c r="E4" s="41" t="s">
        <v>7</v>
      </c>
      <c r="F4" s="205">
        <f>INPUT!B5</f>
        <v>0</v>
      </c>
      <c r="G4" s="205"/>
      <c r="H4" s="41" t="s">
        <v>19</v>
      </c>
      <c r="I4" s="45">
        <f>INPUT!B9</f>
        <v>0</v>
      </c>
      <c r="J4" s="46" t="str">
        <f>I4*L6&amp;"%"</f>
        <v>0%</v>
      </c>
      <c r="K4" s="41" t="s">
        <v>7</v>
      </c>
      <c r="L4" s="47" t="e">
        <f>N6*L6-L3</f>
        <v>#DIV/0!</v>
      </c>
      <c r="M4" s="43" t="s">
        <v>21</v>
      </c>
      <c r="N4" s="43"/>
      <c r="O4" s="44"/>
    </row>
    <row r="5" spans="2:15" ht="20.2" customHeight="1" thickBot="1" x14ac:dyDescent="0.35">
      <c r="B5" s="5"/>
      <c r="C5" s="2"/>
      <c r="D5" s="2"/>
      <c r="E5" s="41"/>
      <c r="F5" s="205"/>
      <c r="G5" s="205"/>
      <c r="H5" s="41" t="s">
        <v>6</v>
      </c>
      <c r="I5" s="41"/>
      <c r="J5" s="41"/>
      <c r="K5" s="41" t="s">
        <v>7</v>
      </c>
      <c r="L5" s="48" t="e">
        <f>SUM(L3:L4)</f>
        <v>#DIV/0!</v>
      </c>
      <c r="M5" s="43"/>
      <c r="N5" s="43"/>
      <c r="O5" s="44"/>
    </row>
    <row r="6" spans="2:15" ht="20.2" customHeight="1" thickBot="1" x14ac:dyDescent="0.35">
      <c r="B6" s="5"/>
      <c r="C6" s="2"/>
      <c r="D6" s="2"/>
      <c r="E6" s="41"/>
      <c r="F6" s="205"/>
      <c r="G6" s="205"/>
      <c r="H6" s="41" t="s">
        <v>8</v>
      </c>
      <c r="I6" s="41"/>
      <c r="J6" s="41"/>
      <c r="K6" s="41" t="s">
        <v>7</v>
      </c>
      <c r="L6" s="49">
        <f>INPUT!B10</f>
        <v>0</v>
      </c>
      <c r="M6" s="43" t="s">
        <v>20</v>
      </c>
      <c r="N6" s="206" t="e">
        <f>CEILING((L3*I4/100*L6+L3)/L6,500)</f>
        <v>#DIV/0!</v>
      </c>
      <c r="O6" s="207"/>
    </row>
    <row r="7" spans="2:15" ht="20.2" customHeight="1" x14ac:dyDescent="0.3">
      <c r="B7" s="5" t="s">
        <v>3</v>
      </c>
      <c r="C7" s="2"/>
      <c r="D7" s="2"/>
      <c r="E7" s="41" t="s">
        <v>7</v>
      </c>
      <c r="F7" s="208">
        <f>INPUT!B6</f>
        <v>0</v>
      </c>
      <c r="G7" s="205"/>
      <c r="H7" s="41" t="s">
        <v>9</v>
      </c>
      <c r="I7" s="41"/>
      <c r="J7" s="41"/>
      <c r="K7" s="41" t="s">
        <v>7</v>
      </c>
      <c r="L7" s="41" t="str">
        <f>INPUT!B2</f>
        <v>44377/AP/PRK/XI/2018</v>
      </c>
      <c r="M7" s="41"/>
      <c r="N7" s="41"/>
      <c r="O7" s="50"/>
    </row>
    <row r="8" spans="2:15" ht="6.05" customHeight="1" thickBo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6.05" customHeight="1" thickTop="1" thickBot="1" x14ac:dyDescent="0.35"/>
    <row r="10" spans="2:15" s="1" customFormat="1" ht="30.85" customHeight="1" thickTop="1" x14ac:dyDescent="0.3">
      <c r="B10" s="197"/>
      <c r="C10" s="199" t="s">
        <v>10</v>
      </c>
      <c r="D10" s="199" t="s">
        <v>11</v>
      </c>
      <c r="E10" s="199"/>
      <c r="F10" s="199"/>
      <c r="G10" s="199" t="s">
        <v>12</v>
      </c>
      <c r="H10" s="201" t="s">
        <v>13</v>
      </c>
      <c r="I10" s="202"/>
      <c r="J10" s="202"/>
      <c r="K10" s="203"/>
      <c r="L10" s="209" t="s">
        <v>16</v>
      </c>
      <c r="M10" s="210"/>
      <c r="N10" s="211"/>
      <c r="O10" s="9"/>
    </row>
    <row r="11" spans="2:15" ht="18" customHeight="1" thickBot="1" x14ac:dyDescent="0.35">
      <c r="B11" s="198"/>
      <c r="C11" s="200"/>
      <c r="D11" s="200"/>
      <c r="E11" s="200"/>
      <c r="F11" s="200"/>
      <c r="G11" s="200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s="17" customFormat="1" ht="20.2" customHeight="1" thickTop="1" x14ac:dyDescent="0.3">
      <c r="B13" s="12"/>
      <c r="C13" s="32" t="e">
        <f>L2</f>
        <v>#REF!</v>
      </c>
      <c r="D13" s="215" t="s">
        <v>22</v>
      </c>
      <c r="E13" s="216"/>
      <c r="F13" s="217"/>
      <c r="G13" s="13"/>
      <c r="H13" s="14"/>
      <c r="I13" s="218"/>
      <c r="J13" s="219"/>
      <c r="K13" s="220"/>
      <c r="L13" s="15" t="e">
        <f>L4</f>
        <v>#DIV/0!</v>
      </c>
      <c r="M13" s="218">
        <f>L3</f>
        <v>0</v>
      </c>
      <c r="N13" s="221"/>
      <c r="O13" s="16" t="e">
        <f>SUM(L13:N13)</f>
        <v>#DIV/0!</v>
      </c>
    </row>
    <row r="14" spans="2:15" s="17" customFormat="1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21">
        <f>(L6+1)/2</f>
        <v>0.5</v>
      </c>
      <c r="I14" s="225" t="e">
        <f>L13/H14</f>
        <v>#DIV/0!</v>
      </c>
      <c r="J14" s="226"/>
      <c r="K14" s="227"/>
      <c r="L14" s="22" t="e">
        <f>L13-I14</f>
        <v>#DIV/0!</v>
      </c>
      <c r="M14" s="225" t="e">
        <f>M13-G14</f>
        <v>#DIV/0!</v>
      </c>
      <c r="N14" s="228"/>
      <c r="O14" s="23" t="e">
        <f>SUM(L14:N14)</f>
        <v>#DIV/0!</v>
      </c>
    </row>
    <row r="15" spans="2:15" s="17" customFormat="1" ht="20.2" customHeight="1" x14ac:dyDescent="0.3">
      <c r="B15" s="18">
        <v>2</v>
      </c>
      <c r="C15" s="19"/>
      <c r="D15" s="222" t="e">
        <f t="shared" ref="D15:D31" si="0">EDATE($C$13,$B15)</f>
        <v>#REF!</v>
      </c>
      <c r="E15" s="223"/>
      <c r="F15" s="224"/>
      <c r="G15" s="20" t="e">
        <f t="shared" ref="G15:G31" si="1">$N$6-I15</f>
        <v>#DIV/0!</v>
      </c>
      <c r="H15" s="24">
        <f>H14-0.5</f>
        <v>0</v>
      </c>
      <c r="I15" s="225" t="e">
        <f>L14/H15</f>
        <v>#DIV/0!</v>
      </c>
      <c r="J15" s="226"/>
      <c r="K15" s="227"/>
      <c r="L15" s="22" t="e">
        <f t="shared" ref="L15:L31" si="2">L14-I15</f>
        <v>#DIV/0!</v>
      </c>
      <c r="M15" s="225" t="e">
        <f t="shared" ref="M15:M31" si="3">M14-G15</f>
        <v>#DIV/0!</v>
      </c>
      <c r="N15" s="228"/>
      <c r="O15" s="23" t="e">
        <f t="shared" ref="O15:O31" si="4">SUM(L15:N15)</f>
        <v>#DIV/0!</v>
      </c>
    </row>
    <row r="16" spans="2:15" s="17" customFormat="1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24">
        <f t="shared" ref="H16:H31" si="5">H15-0.5</f>
        <v>-0.5</v>
      </c>
      <c r="I16" s="225" t="e">
        <f t="shared" ref="I16:I23" si="6">L15/H16</f>
        <v>#DIV/0!</v>
      </c>
      <c r="J16" s="226"/>
      <c r="K16" s="227"/>
      <c r="L16" s="22" t="e">
        <f t="shared" si="2"/>
        <v>#DIV/0!</v>
      </c>
      <c r="M16" s="225" t="e">
        <f t="shared" si="3"/>
        <v>#DIV/0!</v>
      </c>
      <c r="N16" s="228"/>
      <c r="O16" s="23" t="e">
        <f t="shared" si="4"/>
        <v>#DIV/0!</v>
      </c>
    </row>
    <row r="17" spans="2:15" s="17" customFormat="1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24">
        <f t="shared" si="5"/>
        <v>-1</v>
      </c>
      <c r="I17" s="225" t="e">
        <f t="shared" si="6"/>
        <v>#DIV/0!</v>
      </c>
      <c r="J17" s="226"/>
      <c r="K17" s="227"/>
      <c r="L17" s="22" t="e">
        <f t="shared" si="2"/>
        <v>#DIV/0!</v>
      </c>
      <c r="M17" s="225" t="e">
        <f t="shared" si="3"/>
        <v>#DIV/0!</v>
      </c>
      <c r="N17" s="228"/>
      <c r="O17" s="23" t="e">
        <f t="shared" si="4"/>
        <v>#DIV/0!</v>
      </c>
    </row>
    <row r="18" spans="2:15" s="17" customFormat="1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24">
        <f t="shared" si="5"/>
        <v>-1.5</v>
      </c>
      <c r="I18" s="225" t="e">
        <f t="shared" si="6"/>
        <v>#DIV/0!</v>
      </c>
      <c r="J18" s="226"/>
      <c r="K18" s="227"/>
      <c r="L18" s="22" t="e">
        <f t="shared" si="2"/>
        <v>#DIV/0!</v>
      </c>
      <c r="M18" s="225" t="e">
        <f t="shared" si="3"/>
        <v>#DIV/0!</v>
      </c>
      <c r="N18" s="228"/>
      <c r="O18" s="23" t="e">
        <f t="shared" si="4"/>
        <v>#DIV/0!</v>
      </c>
    </row>
    <row r="19" spans="2:15" s="17" customFormat="1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24">
        <f t="shared" si="5"/>
        <v>-2</v>
      </c>
      <c r="I19" s="225" t="e">
        <f t="shared" si="6"/>
        <v>#DIV/0!</v>
      </c>
      <c r="J19" s="226"/>
      <c r="K19" s="227"/>
      <c r="L19" s="22" t="e">
        <f t="shared" si="2"/>
        <v>#DIV/0!</v>
      </c>
      <c r="M19" s="225" t="e">
        <f t="shared" si="3"/>
        <v>#DIV/0!</v>
      </c>
      <c r="N19" s="228"/>
      <c r="O19" s="23" t="e">
        <f t="shared" si="4"/>
        <v>#DIV/0!</v>
      </c>
    </row>
    <row r="20" spans="2:15" s="17" customFormat="1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24">
        <f t="shared" si="5"/>
        <v>-2.5</v>
      </c>
      <c r="I20" s="225" t="e">
        <f t="shared" si="6"/>
        <v>#DIV/0!</v>
      </c>
      <c r="J20" s="226"/>
      <c r="K20" s="227"/>
      <c r="L20" s="22" t="e">
        <f t="shared" si="2"/>
        <v>#DIV/0!</v>
      </c>
      <c r="M20" s="225" t="e">
        <f t="shared" si="3"/>
        <v>#DIV/0!</v>
      </c>
      <c r="N20" s="228"/>
      <c r="O20" s="23" t="e">
        <f t="shared" si="4"/>
        <v>#DIV/0!</v>
      </c>
    </row>
    <row r="21" spans="2:15" s="17" customFormat="1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24">
        <f t="shared" si="5"/>
        <v>-3</v>
      </c>
      <c r="I21" s="225" t="e">
        <f t="shared" si="6"/>
        <v>#DIV/0!</v>
      </c>
      <c r="J21" s="226"/>
      <c r="K21" s="227"/>
      <c r="L21" s="22" t="e">
        <f t="shared" si="2"/>
        <v>#DIV/0!</v>
      </c>
      <c r="M21" s="225" t="e">
        <f t="shared" si="3"/>
        <v>#DIV/0!</v>
      </c>
      <c r="N21" s="228"/>
      <c r="O21" s="23" t="e">
        <f t="shared" si="4"/>
        <v>#DIV/0!</v>
      </c>
    </row>
    <row r="22" spans="2:15" s="17" customFormat="1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24">
        <f t="shared" si="5"/>
        <v>-3.5</v>
      </c>
      <c r="I22" s="225" t="e">
        <f t="shared" si="6"/>
        <v>#DIV/0!</v>
      </c>
      <c r="J22" s="226"/>
      <c r="K22" s="227"/>
      <c r="L22" s="22" t="e">
        <f t="shared" si="2"/>
        <v>#DIV/0!</v>
      </c>
      <c r="M22" s="225" t="e">
        <f t="shared" si="3"/>
        <v>#DIV/0!</v>
      </c>
      <c r="N22" s="228"/>
      <c r="O22" s="23" t="e">
        <f t="shared" si="4"/>
        <v>#DIV/0!</v>
      </c>
    </row>
    <row r="23" spans="2:15" s="17" customFormat="1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24">
        <f t="shared" si="5"/>
        <v>-4</v>
      </c>
      <c r="I23" s="225" t="e">
        <f t="shared" si="6"/>
        <v>#DIV/0!</v>
      </c>
      <c r="J23" s="226"/>
      <c r="K23" s="227"/>
      <c r="L23" s="22" t="e">
        <f t="shared" si="2"/>
        <v>#DIV/0!</v>
      </c>
      <c r="M23" s="225" t="e">
        <f t="shared" si="3"/>
        <v>#DIV/0!</v>
      </c>
      <c r="N23" s="228"/>
      <c r="O23" s="23" t="e">
        <f t="shared" si="4"/>
        <v>#DIV/0!</v>
      </c>
    </row>
    <row r="24" spans="2:15" s="17" customFormat="1" ht="20.2" customHeight="1" x14ac:dyDescent="0.3">
      <c r="B24" s="18">
        <v>11</v>
      </c>
      <c r="C24" s="19"/>
      <c r="D24" s="222" t="e">
        <f t="shared" si="0"/>
        <v>#REF!</v>
      </c>
      <c r="E24" s="223"/>
      <c r="F24" s="224"/>
      <c r="G24" s="20" t="e">
        <f t="shared" si="1"/>
        <v>#DIV/0!</v>
      </c>
      <c r="H24" s="24">
        <f t="shared" si="5"/>
        <v>-4.5</v>
      </c>
      <c r="I24" s="225" t="e">
        <f>L23/H24</f>
        <v>#DIV/0!</v>
      </c>
      <c r="J24" s="226"/>
      <c r="K24" s="227"/>
      <c r="L24" s="22" t="e">
        <f t="shared" si="2"/>
        <v>#DIV/0!</v>
      </c>
      <c r="M24" s="225" t="e">
        <f t="shared" si="3"/>
        <v>#DIV/0!</v>
      </c>
      <c r="N24" s="228"/>
      <c r="O24" s="23" t="e">
        <f t="shared" si="4"/>
        <v>#DIV/0!</v>
      </c>
    </row>
    <row r="25" spans="2:15" s="17" customFormat="1" ht="20.2" customHeight="1" x14ac:dyDescent="0.3">
      <c r="B25" s="18">
        <v>12</v>
      </c>
      <c r="C25" s="19"/>
      <c r="D25" s="222" t="e">
        <f t="shared" si="0"/>
        <v>#REF!</v>
      </c>
      <c r="E25" s="223"/>
      <c r="F25" s="224"/>
      <c r="G25" s="20" t="e">
        <f t="shared" si="1"/>
        <v>#DIV/0!</v>
      </c>
      <c r="H25" s="24">
        <f t="shared" si="5"/>
        <v>-5</v>
      </c>
      <c r="I25" s="225" t="e">
        <f>L24/H25</f>
        <v>#DIV/0!</v>
      </c>
      <c r="J25" s="226"/>
      <c r="K25" s="227"/>
      <c r="L25" s="22" t="e">
        <f t="shared" si="2"/>
        <v>#DIV/0!</v>
      </c>
      <c r="M25" s="225" t="e">
        <f t="shared" si="3"/>
        <v>#DIV/0!</v>
      </c>
      <c r="N25" s="228"/>
      <c r="O25" s="23" t="e">
        <f t="shared" si="4"/>
        <v>#DIV/0!</v>
      </c>
    </row>
    <row r="26" spans="2:15" s="17" customFormat="1" ht="20.2" customHeight="1" x14ac:dyDescent="0.3">
      <c r="B26" s="18">
        <v>13</v>
      </c>
      <c r="C26" s="19"/>
      <c r="D26" s="222" t="e">
        <f t="shared" si="0"/>
        <v>#REF!</v>
      </c>
      <c r="E26" s="223"/>
      <c r="F26" s="224"/>
      <c r="G26" s="20" t="e">
        <f t="shared" si="1"/>
        <v>#DIV/0!</v>
      </c>
      <c r="H26" s="24">
        <f t="shared" si="5"/>
        <v>-5.5</v>
      </c>
      <c r="I26" s="225" t="e">
        <f t="shared" ref="I26:I31" si="7">L25/H26</f>
        <v>#DIV/0!</v>
      </c>
      <c r="J26" s="226"/>
      <c r="K26" s="227"/>
      <c r="L26" s="22" t="e">
        <f t="shared" si="2"/>
        <v>#DIV/0!</v>
      </c>
      <c r="M26" s="225" t="e">
        <f t="shared" si="3"/>
        <v>#DIV/0!</v>
      </c>
      <c r="N26" s="228"/>
      <c r="O26" s="23" t="e">
        <f t="shared" si="4"/>
        <v>#DIV/0!</v>
      </c>
    </row>
    <row r="27" spans="2:15" s="17" customFormat="1" ht="20.2" customHeight="1" x14ac:dyDescent="0.3">
      <c r="B27" s="18">
        <v>14</v>
      </c>
      <c r="C27" s="19"/>
      <c r="D27" s="222" t="e">
        <f t="shared" si="0"/>
        <v>#REF!</v>
      </c>
      <c r="E27" s="223"/>
      <c r="F27" s="224"/>
      <c r="G27" s="20" t="e">
        <f t="shared" si="1"/>
        <v>#DIV/0!</v>
      </c>
      <c r="H27" s="24">
        <f t="shared" si="5"/>
        <v>-6</v>
      </c>
      <c r="I27" s="225" t="e">
        <f t="shared" si="7"/>
        <v>#DIV/0!</v>
      </c>
      <c r="J27" s="226"/>
      <c r="K27" s="227"/>
      <c r="L27" s="22" t="e">
        <f t="shared" si="2"/>
        <v>#DIV/0!</v>
      </c>
      <c r="M27" s="225" t="e">
        <f t="shared" si="3"/>
        <v>#DIV/0!</v>
      </c>
      <c r="N27" s="228"/>
      <c r="O27" s="23" t="e">
        <f t="shared" si="4"/>
        <v>#DIV/0!</v>
      </c>
    </row>
    <row r="28" spans="2:15" s="17" customFormat="1" ht="20.2" customHeight="1" x14ac:dyDescent="0.3">
      <c r="B28" s="18">
        <v>15</v>
      </c>
      <c r="C28" s="19"/>
      <c r="D28" s="222" t="e">
        <f t="shared" si="0"/>
        <v>#REF!</v>
      </c>
      <c r="E28" s="223"/>
      <c r="F28" s="224"/>
      <c r="G28" s="20" t="e">
        <f t="shared" si="1"/>
        <v>#DIV/0!</v>
      </c>
      <c r="H28" s="24">
        <f t="shared" si="5"/>
        <v>-6.5</v>
      </c>
      <c r="I28" s="225" t="e">
        <f t="shared" si="7"/>
        <v>#DIV/0!</v>
      </c>
      <c r="J28" s="226"/>
      <c r="K28" s="227"/>
      <c r="L28" s="22" t="e">
        <f t="shared" si="2"/>
        <v>#DIV/0!</v>
      </c>
      <c r="M28" s="225" t="e">
        <f t="shared" si="3"/>
        <v>#DIV/0!</v>
      </c>
      <c r="N28" s="228"/>
      <c r="O28" s="23" t="e">
        <f t="shared" si="4"/>
        <v>#DIV/0!</v>
      </c>
    </row>
    <row r="29" spans="2:15" s="17" customFormat="1" ht="20.2" customHeight="1" x14ac:dyDescent="0.3">
      <c r="B29" s="18">
        <v>16</v>
      </c>
      <c r="C29" s="19"/>
      <c r="D29" s="222" t="e">
        <f t="shared" si="0"/>
        <v>#REF!</v>
      </c>
      <c r="E29" s="223"/>
      <c r="F29" s="224"/>
      <c r="G29" s="20" t="e">
        <f t="shared" si="1"/>
        <v>#DIV/0!</v>
      </c>
      <c r="H29" s="24">
        <f t="shared" si="5"/>
        <v>-7</v>
      </c>
      <c r="I29" s="225" t="e">
        <f t="shared" si="7"/>
        <v>#DIV/0!</v>
      </c>
      <c r="J29" s="226"/>
      <c r="K29" s="227"/>
      <c r="L29" s="22" t="e">
        <f t="shared" si="2"/>
        <v>#DIV/0!</v>
      </c>
      <c r="M29" s="225" t="e">
        <f t="shared" si="3"/>
        <v>#DIV/0!</v>
      </c>
      <c r="N29" s="228"/>
      <c r="O29" s="23" t="e">
        <f t="shared" si="4"/>
        <v>#DIV/0!</v>
      </c>
    </row>
    <row r="30" spans="2:15" s="17" customFormat="1" ht="20.2" customHeight="1" x14ac:dyDescent="0.3">
      <c r="B30" s="18">
        <v>17</v>
      </c>
      <c r="C30" s="19"/>
      <c r="D30" s="222" t="e">
        <f t="shared" si="0"/>
        <v>#REF!</v>
      </c>
      <c r="E30" s="223"/>
      <c r="F30" s="224"/>
      <c r="G30" s="20" t="e">
        <f t="shared" si="1"/>
        <v>#DIV/0!</v>
      </c>
      <c r="H30" s="24">
        <f t="shared" si="5"/>
        <v>-7.5</v>
      </c>
      <c r="I30" s="225" t="e">
        <f t="shared" si="7"/>
        <v>#DIV/0!</v>
      </c>
      <c r="J30" s="226"/>
      <c r="K30" s="227"/>
      <c r="L30" s="22" t="e">
        <f t="shared" si="2"/>
        <v>#DIV/0!</v>
      </c>
      <c r="M30" s="225" t="e">
        <f t="shared" si="3"/>
        <v>#DIV/0!</v>
      </c>
      <c r="N30" s="228"/>
      <c r="O30" s="23" t="e">
        <f t="shared" si="4"/>
        <v>#DIV/0!</v>
      </c>
    </row>
    <row r="31" spans="2:15" s="17" customFormat="1" ht="20.2" customHeight="1" x14ac:dyDescent="0.3">
      <c r="B31" s="18">
        <v>18</v>
      </c>
      <c r="C31" s="19"/>
      <c r="D31" s="222" t="e">
        <f t="shared" si="0"/>
        <v>#REF!</v>
      </c>
      <c r="E31" s="223"/>
      <c r="F31" s="224"/>
      <c r="G31" s="20" t="e">
        <f t="shared" si="1"/>
        <v>#DIV/0!</v>
      </c>
      <c r="H31" s="24">
        <f t="shared" si="5"/>
        <v>-8</v>
      </c>
      <c r="I31" s="225" t="e">
        <f t="shared" si="7"/>
        <v>#DIV/0!</v>
      </c>
      <c r="J31" s="226"/>
      <c r="K31" s="227"/>
      <c r="L31" s="22" t="e">
        <f t="shared" si="2"/>
        <v>#DIV/0!</v>
      </c>
      <c r="M31" s="225" t="e">
        <f t="shared" si="3"/>
        <v>#DIV/0!</v>
      </c>
      <c r="N31" s="228"/>
      <c r="O31" s="23" t="e">
        <f t="shared" si="4"/>
        <v>#DIV/0!</v>
      </c>
    </row>
    <row r="32" spans="2:15" s="17" customFormat="1" ht="20.2" customHeight="1" thickBot="1" x14ac:dyDescent="0.35">
      <c r="B32" s="25"/>
      <c r="C32" s="26"/>
      <c r="D32" s="229"/>
      <c r="E32" s="230"/>
      <c r="F32" s="231"/>
      <c r="G32" s="26"/>
      <c r="H32" s="27"/>
      <c r="I32" s="232"/>
      <c r="J32" s="233"/>
      <c r="K32" s="234"/>
      <c r="L32" s="28"/>
      <c r="M32" s="235"/>
      <c r="N32" s="236"/>
      <c r="O32" s="29"/>
    </row>
    <row r="33" ht="15" thickTop="1" x14ac:dyDescent="0.3"/>
  </sheetData>
  <mergeCells count="73">
    <mergeCell ref="D32:F32"/>
    <mergeCell ref="I32:K32"/>
    <mergeCell ref="M32:N32"/>
    <mergeCell ref="D30:F30"/>
    <mergeCell ref="I30:K30"/>
    <mergeCell ref="M30:N30"/>
    <mergeCell ref="D31:F31"/>
    <mergeCell ref="I31:K31"/>
    <mergeCell ref="M31:N31"/>
    <mergeCell ref="D28:F28"/>
    <mergeCell ref="I28:K28"/>
    <mergeCell ref="M28:N28"/>
    <mergeCell ref="D29:F29"/>
    <mergeCell ref="I29:K29"/>
    <mergeCell ref="M29:N29"/>
    <mergeCell ref="D26:F26"/>
    <mergeCell ref="I26:K26"/>
    <mergeCell ref="M26:N26"/>
    <mergeCell ref="D27:F27"/>
    <mergeCell ref="I27:K27"/>
    <mergeCell ref="M27:N27"/>
    <mergeCell ref="D24:F24"/>
    <mergeCell ref="I24:K24"/>
    <mergeCell ref="M24:N24"/>
    <mergeCell ref="D25:F25"/>
    <mergeCell ref="I25:K25"/>
    <mergeCell ref="M25:N25"/>
    <mergeCell ref="D22:F22"/>
    <mergeCell ref="I22:K22"/>
    <mergeCell ref="M22:N22"/>
    <mergeCell ref="D23:F23"/>
    <mergeCell ref="I23:K23"/>
    <mergeCell ref="M23:N23"/>
    <mergeCell ref="D20:F20"/>
    <mergeCell ref="I20:K20"/>
    <mergeCell ref="M20:N20"/>
    <mergeCell ref="D21:F21"/>
    <mergeCell ref="I21:K21"/>
    <mergeCell ref="M21:N21"/>
    <mergeCell ref="D18:F18"/>
    <mergeCell ref="I18:K18"/>
    <mergeCell ref="M18:N18"/>
    <mergeCell ref="D19:F19"/>
    <mergeCell ref="I19:K19"/>
    <mergeCell ref="M19:N19"/>
    <mergeCell ref="D16:F16"/>
    <mergeCell ref="I16:K16"/>
    <mergeCell ref="M16:N16"/>
    <mergeCell ref="D17:F17"/>
    <mergeCell ref="I17:K17"/>
    <mergeCell ref="M17:N17"/>
    <mergeCell ref="D14:F14"/>
    <mergeCell ref="I14:K14"/>
    <mergeCell ref="M14:N14"/>
    <mergeCell ref="D15:F15"/>
    <mergeCell ref="I15:K15"/>
    <mergeCell ref="M15:N15"/>
    <mergeCell ref="L10:N10"/>
    <mergeCell ref="I11:K11"/>
    <mergeCell ref="M11:N11"/>
    <mergeCell ref="D13:F13"/>
    <mergeCell ref="I13:K13"/>
    <mergeCell ref="M13:N13"/>
    <mergeCell ref="F2:G2"/>
    <mergeCell ref="F3:G3"/>
    <mergeCell ref="F4:G6"/>
    <mergeCell ref="N6:O6"/>
    <mergeCell ref="F7:G7"/>
    <mergeCell ref="B10:B11"/>
    <mergeCell ref="C10:C11"/>
    <mergeCell ref="D10:F11"/>
    <mergeCell ref="G10:G11"/>
    <mergeCell ref="H10:K10"/>
  </mergeCells>
  <pageMargins left="0.23622047244094491" right="0.23622047244094491" top="0.43307086614173229" bottom="0.74803149606299213" header="0.31496062992125984" footer="0.31496062992125984"/>
  <pageSetup paperSize="9" scale="9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O39"/>
  <sheetViews>
    <sheetView view="pageBreakPreview" zoomScaleSheetLayoutView="100" workbookViewId="0">
      <selection activeCell="L2" sqref="L2"/>
    </sheetView>
  </sheetViews>
  <sheetFormatPr defaultRowHeight="14.4" x14ac:dyDescent="0.3"/>
  <cols>
    <col min="1" max="1" width="1.296875" customWidth="1"/>
    <col min="2" max="2" width="3.59765625" customWidth="1"/>
    <col min="3" max="3" width="9.59765625" customWidth="1"/>
    <col min="4" max="4" width="0.8984375" customWidth="1"/>
    <col min="5" max="5" width="1.296875" customWidth="1"/>
    <col min="6" max="6" width="20.296875" customWidth="1"/>
    <col min="7" max="7" width="13.296875" customWidth="1"/>
    <col min="8" max="8" width="9.09765625" customWidth="1"/>
    <col min="9" max="9" width="4" customWidth="1"/>
    <col min="10" max="10" width="4.8984375" customWidth="1"/>
    <col min="11" max="11" width="1.296875" customWidth="1"/>
    <col min="12" max="12" width="13.296875" bestFit="1" customWidth="1"/>
    <col min="13" max="13" width="2.09765625" customWidth="1"/>
    <col min="14" max="14" width="10" customWidth="1"/>
    <col min="15" max="15" width="12.09765625" bestFit="1" customWidth="1"/>
  </cols>
  <sheetData>
    <row r="1" spans="2:15" ht="9.8000000000000007" customHeight="1" thickBot="1" x14ac:dyDescent="0.35"/>
    <row r="2" spans="2:15" ht="20.2" customHeight="1" thickTop="1" thickBot="1" x14ac:dyDescent="0.35">
      <c r="B2" s="3" t="s">
        <v>0</v>
      </c>
      <c r="C2" s="4"/>
      <c r="D2" s="4"/>
      <c r="E2" s="38" t="s">
        <v>7</v>
      </c>
      <c r="F2" s="204" t="str">
        <f>INPUT!B3</f>
        <v>PR-044377</v>
      </c>
      <c r="G2" s="204"/>
      <c r="H2" s="38" t="s">
        <v>4</v>
      </c>
      <c r="I2" s="38"/>
      <c r="J2" s="38"/>
      <c r="K2" s="38" t="s">
        <v>7</v>
      </c>
      <c r="L2" s="39" t="e">
        <f>INPUT!#REF!</f>
        <v>#REF!</v>
      </c>
      <c r="M2" s="38"/>
      <c r="N2" s="38" t="s">
        <v>23</v>
      </c>
      <c r="O2" s="40" t="e">
        <f>EDATE(L2,L6)</f>
        <v>#REF!</v>
      </c>
    </row>
    <row r="3" spans="2:15" ht="20.2" customHeight="1" thickBot="1" x14ac:dyDescent="0.35">
      <c r="B3" s="5" t="s">
        <v>1</v>
      </c>
      <c r="C3" s="2"/>
      <c r="D3" s="2"/>
      <c r="E3" s="41" t="s">
        <v>7</v>
      </c>
      <c r="F3" s="205">
        <f>INPUT!B4</f>
        <v>0</v>
      </c>
      <c r="G3" s="205"/>
      <c r="H3" s="41" t="s">
        <v>5</v>
      </c>
      <c r="I3" s="41"/>
      <c r="J3" s="41"/>
      <c r="K3" s="41" t="s">
        <v>7</v>
      </c>
      <c r="L3" s="42">
        <f>INPUT!B8</f>
        <v>0</v>
      </c>
      <c r="M3" s="43"/>
      <c r="N3" s="43"/>
      <c r="O3" s="44"/>
    </row>
    <row r="4" spans="2:15" ht="20.2" customHeight="1" thickBot="1" x14ac:dyDescent="0.35">
      <c r="B4" s="5" t="s">
        <v>2</v>
      </c>
      <c r="C4" s="2"/>
      <c r="D4" s="2"/>
      <c r="E4" s="41" t="s">
        <v>7</v>
      </c>
      <c r="F4" s="205">
        <f>INPUT!B5</f>
        <v>0</v>
      </c>
      <c r="G4" s="205"/>
      <c r="H4" s="41" t="s">
        <v>19</v>
      </c>
      <c r="I4" s="45">
        <f>INPUT!B9</f>
        <v>0</v>
      </c>
      <c r="J4" s="46" t="str">
        <f>I4*L6&amp;"%"</f>
        <v>0%</v>
      </c>
      <c r="K4" s="41" t="s">
        <v>7</v>
      </c>
      <c r="L4" s="47" t="e">
        <f>N6*L6-L3</f>
        <v>#DIV/0!</v>
      </c>
      <c r="M4" s="43" t="s">
        <v>21</v>
      </c>
      <c r="N4" s="43"/>
      <c r="O4" s="44"/>
    </row>
    <row r="5" spans="2:15" ht="20.2" customHeight="1" thickBot="1" x14ac:dyDescent="0.35">
      <c r="B5" s="5"/>
      <c r="C5" s="2"/>
      <c r="D5" s="2"/>
      <c r="E5" s="41"/>
      <c r="F5" s="205"/>
      <c r="G5" s="205"/>
      <c r="H5" s="41" t="s">
        <v>6</v>
      </c>
      <c r="I5" s="41"/>
      <c r="J5" s="41"/>
      <c r="K5" s="41" t="s">
        <v>7</v>
      </c>
      <c r="L5" s="48" t="e">
        <f>SUM(L3:L4)</f>
        <v>#DIV/0!</v>
      </c>
      <c r="M5" s="43"/>
      <c r="N5" s="43"/>
      <c r="O5" s="44"/>
    </row>
    <row r="6" spans="2:15" ht="20.2" customHeight="1" thickBot="1" x14ac:dyDescent="0.35">
      <c r="B6" s="5"/>
      <c r="C6" s="2"/>
      <c r="D6" s="2"/>
      <c r="E6" s="41"/>
      <c r="F6" s="205"/>
      <c r="G6" s="205"/>
      <c r="H6" s="41" t="s">
        <v>8</v>
      </c>
      <c r="I6" s="41"/>
      <c r="J6" s="41"/>
      <c r="K6" s="41" t="s">
        <v>7</v>
      </c>
      <c r="L6" s="49">
        <f>INPUT!B10</f>
        <v>0</v>
      </c>
      <c r="M6" s="43" t="s">
        <v>20</v>
      </c>
      <c r="N6" s="206" t="e">
        <f>CEILING((L3*I4/100*L6+L3)/L6,500)</f>
        <v>#DIV/0!</v>
      </c>
      <c r="O6" s="207"/>
    </row>
    <row r="7" spans="2:15" ht="20.2" customHeight="1" x14ac:dyDescent="0.3">
      <c r="B7" s="5" t="s">
        <v>3</v>
      </c>
      <c r="C7" s="2"/>
      <c r="D7" s="2"/>
      <c r="E7" s="41" t="s">
        <v>7</v>
      </c>
      <c r="F7" s="208">
        <f>INPUT!B6</f>
        <v>0</v>
      </c>
      <c r="G7" s="205"/>
      <c r="H7" s="41" t="s">
        <v>9</v>
      </c>
      <c r="I7" s="41"/>
      <c r="J7" s="41"/>
      <c r="K7" s="41" t="s">
        <v>7</v>
      </c>
      <c r="L7" s="41" t="str">
        <f>INPUT!B2</f>
        <v>44377/AP/PRK/XI/2018</v>
      </c>
      <c r="M7" s="41"/>
      <c r="N7" s="41"/>
      <c r="O7" s="50"/>
    </row>
    <row r="8" spans="2:15" ht="6.05" customHeight="1" thickBo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6.05" customHeight="1" thickTop="1" thickBot="1" x14ac:dyDescent="0.35"/>
    <row r="10" spans="2:15" s="1" customFormat="1" ht="30.85" customHeight="1" thickTop="1" x14ac:dyDescent="0.3">
      <c r="B10" s="197"/>
      <c r="C10" s="199" t="s">
        <v>10</v>
      </c>
      <c r="D10" s="199" t="s">
        <v>11</v>
      </c>
      <c r="E10" s="199"/>
      <c r="F10" s="199"/>
      <c r="G10" s="199" t="s">
        <v>12</v>
      </c>
      <c r="H10" s="201" t="s">
        <v>13</v>
      </c>
      <c r="I10" s="202"/>
      <c r="J10" s="202"/>
      <c r="K10" s="203"/>
      <c r="L10" s="209" t="s">
        <v>16</v>
      </c>
      <c r="M10" s="210"/>
      <c r="N10" s="211"/>
      <c r="O10" s="9"/>
    </row>
    <row r="11" spans="2:15" ht="18" customHeight="1" thickBot="1" x14ac:dyDescent="0.35">
      <c r="B11" s="198"/>
      <c r="C11" s="200"/>
      <c r="D11" s="200"/>
      <c r="E11" s="200"/>
      <c r="F11" s="200"/>
      <c r="G11" s="200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s="17" customFormat="1" ht="20.2" customHeight="1" thickTop="1" x14ac:dyDescent="0.3">
      <c r="B13" s="12"/>
      <c r="C13" s="31" t="e">
        <f>L2</f>
        <v>#REF!</v>
      </c>
      <c r="D13" s="215" t="s">
        <v>22</v>
      </c>
      <c r="E13" s="216"/>
      <c r="F13" s="217"/>
      <c r="G13" s="13"/>
      <c r="H13" s="14"/>
      <c r="I13" s="218"/>
      <c r="J13" s="219"/>
      <c r="K13" s="220"/>
      <c r="L13" s="15" t="e">
        <f>L4</f>
        <v>#DIV/0!</v>
      </c>
      <c r="M13" s="218">
        <f>L3</f>
        <v>0</v>
      </c>
      <c r="N13" s="221"/>
      <c r="O13" s="16" t="e">
        <f>SUM(L13:N13)</f>
        <v>#DIV/0!</v>
      </c>
    </row>
    <row r="14" spans="2:15" s="17" customFormat="1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21">
        <f>(L6+1)/2</f>
        <v>0.5</v>
      </c>
      <c r="I14" s="225" t="e">
        <f>L13/H14</f>
        <v>#DIV/0!</v>
      </c>
      <c r="J14" s="226"/>
      <c r="K14" s="227"/>
      <c r="L14" s="22" t="e">
        <f>L13-I14</f>
        <v>#DIV/0!</v>
      </c>
      <c r="M14" s="225" t="e">
        <f>M13-G14</f>
        <v>#DIV/0!</v>
      </c>
      <c r="N14" s="228"/>
      <c r="O14" s="23" t="e">
        <f>SUM(L14:N14)</f>
        <v>#DIV/0!</v>
      </c>
    </row>
    <row r="15" spans="2:15" s="17" customFormat="1" ht="20.2" customHeight="1" x14ac:dyDescent="0.3">
      <c r="B15" s="18">
        <v>2</v>
      </c>
      <c r="C15" s="19"/>
      <c r="D15" s="222" t="e">
        <f t="shared" ref="D15:D37" si="0">EDATE($C$13,$B15)</f>
        <v>#REF!</v>
      </c>
      <c r="E15" s="223"/>
      <c r="F15" s="224"/>
      <c r="G15" s="20" t="e">
        <f t="shared" ref="G15:G37" si="1">$N$6-I15</f>
        <v>#DIV/0!</v>
      </c>
      <c r="H15" s="24">
        <f>H14-0.5</f>
        <v>0</v>
      </c>
      <c r="I15" s="225" t="e">
        <f>L14/H15</f>
        <v>#DIV/0!</v>
      </c>
      <c r="J15" s="226"/>
      <c r="K15" s="227"/>
      <c r="L15" s="22" t="e">
        <f t="shared" ref="L15:L37" si="2">L14-I15</f>
        <v>#DIV/0!</v>
      </c>
      <c r="M15" s="225" t="e">
        <f t="shared" ref="M15:M37" si="3">M14-G15</f>
        <v>#DIV/0!</v>
      </c>
      <c r="N15" s="228"/>
      <c r="O15" s="23" t="e">
        <f t="shared" ref="O15:O37" si="4">SUM(L15:N15)</f>
        <v>#DIV/0!</v>
      </c>
    </row>
    <row r="16" spans="2:15" s="17" customFormat="1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24">
        <f t="shared" ref="H16:H37" si="5">H15-0.5</f>
        <v>-0.5</v>
      </c>
      <c r="I16" s="225" t="e">
        <f t="shared" ref="I16:I23" si="6">L15/H16</f>
        <v>#DIV/0!</v>
      </c>
      <c r="J16" s="226"/>
      <c r="K16" s="227"/>
      <c r="L16" s="22" t="e">
        <f t="shared" si="2"/>
        <v>#DIV/0!</v>
      </c>
      <c r="M16" s="225" t="e">
        <f t="shared" si="3"/>
        <v>#DIV/0!</v>
      </c>
      <c r="N16" s="228"/>
      <c r="O16" s="23" t="e">
        <f t="shared" si="4"/>
        <v>#DIV/0!</v>
      </c>
    </row>
    <row r="17" spans="2:15" s="17" customFormat="1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24">
        <f t="shared" si="5"/>
        <v>-1</v>
      </c>
      <c r="I17" s="225" t="e">
        <f t="shared" si="6"/>
        <v>#DIV/0!</v>
      </c>
      <c r="J17" s="226"/>
      <c r="K17" s="227"/>
      <c r="L17" s="22" t="e">
        <f t="shared" si="2"/>
        <v>#DIV/0!</v>
      </c>
      <c r="M17" s="225" t="e">
        <f t="shared" si="3"/>
        <v>#DIV/0!</v>
      </c>
      <c r="N17" s="228"/>
      <c r="O17" s="23" t="e">
        <f t="shared" si="4"/>
        <v>#DIV/0!</v>
      </c>
    </row>
    <row r="18" spans="2:15" s="17" customFormat="1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24">
        <f t="shared" si="5"/>
        <v>-1.5</v>
      </c>
      <c r="I18" s="225" t="e">
        <f t="shared" si="6"/>
        <v>#DIV/0!</v>
      </c>
      <c r="J18" s="226"/>
      <c r="K18" s="227"/>
      <c r="L18" s="22" t="e">
        <f t="shared" si="2"/>
        <v>#DIV/0!</v>
      </c>
      <c r="M18" s="225" t="e">
        <f t="shared" si="3"/>
        <v>#DIV/0!</v>
      </c>
      <c r="N18" s="228"/>
      <c r="O18" s="23" t="e">
        <f t="shared" si="4"/>
        <v>#DIV/0!</v>
      </c>
    </row>
    <row r="19" spans="2:15" s="17" customFormat="1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24">
        <f t="shared" si="5"/>
        <v>-2</v>
      </c>
      <c r="I19" s="225" t="e">
        <f t="shared" si="6"/>
        <v>#DIV/0!</v>
      </c>
      <c r="J19" s="226"/>
      <c r="K19" s="227"/>
      <c r="L19" s="22" t="e">
        <f t="shared" si="2"/>
        <v>#DIV/0!</v>
      </c>
      <c r="M19" s="225" t="e">
        <f t="shared" si="3"/>
        <v>#DIV/0!</v>
      </c>
      <c r="N19" s="228"/>
      <c r="O19" s="23" t="e">
        <f t="shared" si="4"/>
        <v>#DIV/0!</v>
      </c>
    </row>
    <row r="20" spans="2:15" s="17" customFormat="1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24">
        <f t="shared" si="5"/>
        <v>-2.5</v>
      </c>
      <c r="I20" s="225" t="e">
        <f t="shared" si="6"/>
        <v>#DIV/0!</v>
      </c>
      <c r="J20" s="226"/>
      <c r="K20" s="227"/>
      <c r="L20" s="22" t="e">
        <f t="shared" si="2"/>
        <v>#DIV/0!</v>
      </c>
      <c r="M20" s="225" t="e">
        <f t="shared" si="3"/>
        <v>#DIV/0!</v>
      </c>
      <c r="N20" s="228"/>
      <c r="O20" s="23" t="e">
        <f t="shared" si="4"/>
        <v>#DIV/0!</v>
      </c>
    </row>
    <row r="21" spans="2:15" s="17" customFormat="1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24">
        <f t="shared" si="5"/>
        <v>-3</v>
      </c>
      <c r="I21" s="225" t="e">
        <f t="shared" si="6"/>
        <v>#DIV/0!</v>
      </c>
      <c r="J21" s="226"/>
      <c r="K21" s="227"/>
      <c r="L21" s="22" t="e">
        <f t="shared" si="2"/>
        <v>#DIV/0!</v>
      </c>
      <c r="M21" s="225" t="e">
        <f t="shared" si="3"/>
        <v>#DIV/0!</v>
      </c>
      <c r="N21" s="228"/>
      <c r="O21" s="23" t="e">
        <f t="shared" si="4"/>
        <v>#DIV/0!</v>
      </c>
    </row>
    <row r="22" spans="2:15" s="17" customFormat="1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24">
        <f t="shared" si="5"/>
        <v>-3.5</v>
      </c>
      <c r="I22" s="225" t="e">
        <f t="shared" si="6"/>
        <v>#DIV/0!</v>
      </c>
      <c r="J22" s="226"/>
      <c r="K22" s="227"/>
      <c r="L22" s="22" t="e">
        <f t="shared" si="2"/>
        <v>#DIV/0!</v>
      </c>
      <c r="M22" s="225" t="e">
        <f t="shared" si="3"/>
        <v>#DIV/0!</v>
      </c>
      <c r="N22" s="228"/>
      <c r="O22" s="23" t="e">
        <f t="shared" si="4"/>
        <v>#DIV/0!</v>
      </c>
    </row>
    <row r="23" spans="2:15" s="17" customFormat="1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24">
        <f t="shared" si="5"/>
        <v>-4</v>
      </c>
      <c r="I23" s="225" t="e">
        <f t="shared" si="6"/>
        <v>#DIV/0!</v>
      </c>
      <c r="J23" s="226"/>
      <c r="K23" s="227"/>
      <c r="L23" s="22" t="e">
        <f t="shared" si="2"/>
        <v>#DIV/0!</v>
      </c>
      <c r="M23" s="225" t="e">
        <f t="shared" si="3"/>
        <v>#DIV/0!</v>
      </c>
      <c r="N23" s="228"/>
      <c r="O23" s="23" t="e">
        <f t="shared" si="4"/>
        <v>#DIV/0!</v>
      </c>
    </row>
    <row r="24" spans="2:15" s="17" customFormat="1" ht="20.2" customHeight="1" x14ac:dyDescent="0.3">
      <c r="B24" s="18">
        <v>11</v>
      </c>
      <c r="C24" s="19"/>
      <c r="D24" s="222" t="e">
        <f t="shared" si="0"/>
        <v>#REF!</v>
      </c>
      <c r="E24" s="223"/>
      <c r="F24" s="224"/>
      <c r="G24" s="20" t="e">
        <f t="shared" si="1"/>
        <v>#DIV/0!</v>
      </c>
      <c r="H24" s="24">
        <f t="shared" si="5"/>
        <v>-4.5</v>
      </c>
      <c r="I24" s="225" t="e">
        <f>L23/H24</f>
        <v>#DIV/0!</v>
      </c>
      <c r="J24" s="226"/>
      <c r="K24" s="227"/>
      <c r="L24" s="22" t="e">
        <f t="shared" si="2"/>
        <v>#DIV/0!</v>
      </c>
      <c r="M24" s="225" t="e">
        <f t="shared" si="3"/>
        <v>#DIV/0!</v>
      </c>
      <c r="N24" s="228"/>
      <c r="O24" s="23" t="e">
        <f t="shared" si="4"/>
        <v>#DIV/0!</v>
      </c>
    </row>
    <row r="25" spans="2:15" s="17" customFormat="1" ht="20.2" customHeight="1" x14ac:dyDescent="0.3">
      <c r="B25" s="18">
        <v>12</v>
      </c>
      <c r="C25" s="19"/>
      <c r="D25" s="222" t="e">
        <f t="shared" si="0"/>
        <v>#REF!</v>
      </c>
      <c r="E25" s="223"/>
      <c r="F25" s="224"/>
      <c r="G25" s="20" t="e">
        <f t="shared" si="1"/>
        <v>#DIV/0!</v>
      </c>
      <c r="H25" s="24">
        <f t="shared" si="5"/>
        <v>-5</v>
      </c>
      <c r="I25" s="225" t="e">
        <f>L24/H25</f>
        <v>#DIV/0!</v>
      </c>
      <c r="J25" s="226"/>
      <c r="K25" s="227"/>
      <c r="L25" s="22" t="e">
        <f t="shared" si="2"/>
        <v>#DIV/0!</v>
      </c>
      <c r="M25" s="225" t="e">
        <f t="shared" si="3"/>
        <v>#DIV/0!</v>
      </c>
      <c r="N25" s="228"/>
      <c r="O25" s="23" t="e">
        <f t="shared" si="4"/>
        <v>#DIV/0!</v>
      </c>
    </row>
    <row r="26" spans="2:15" s="17" customFormat="1" ht="20.2" customHeight="1" x14ac:dyDescent="0.3">
      <c r="B26" s="18">
        <v>13</v>
      </c>
      <c r="C26" s="19"/>
      <c r="D26" s="222" t="e">
        <f t="shared" si="0"/>
        <v>#REF!</v>
      </c>
      <c r="E26" s="223"/>
      <c r="F26" s="224"/>
      <c r="G26" s="20" t="e">
        <f t="shared" si="1"/>
        <v>#DIV/0!</v>
      </c>
      <c r="H26" s="24">
        <f t="shared" si="5"/>
        <v>-5.5</v>
      </c>
      <c r="I26" s="225" t="e">
        <f t="shared" ref="I26:I37" si="7">L25/H26</f>
        <v>#DIV/0!</v>
      </c>
      <c r="J26" s="226"/>
      <c r="K26" s="227"/>
      <c r="L26" s="22" t="e">
        <f t="shared" si="2"/>
        <v>#DIV/0!</v>
      </c>
      <c r="M26" s="225" t="e">
        <f t="shared" si="3"/>
        <v>#DIV/0!</v>
      </c>
      <c r="N26" s="228"/>
      <c r="O26" s="23" t="e">
        <f t="shared" si="4"/>
        <v>#DIV/0!</v>
      </c>
    </row>
    <row r="27" spans="2:15" s="17" customFormat="1" ht="20.2" customHeight="1" x14ac:dyDescent="0.3">
      <c r="B27" s="18">
        <v>14</v>
      </c>
      <c r="C27" s="19"/>
      <c r="D27" s="222" t="e">
        <f t="shared" si="0"/>
        <v>#REF!</v>
      </c>
      <c r="E27" s="223"/>
      <c r="F27" s="224"/>
      <c r="G27" s="20" t="e">
        <f t="shared" si="1"/>
        <v>#DIV/0!</v>
      </c>
      <c r="H27" s="24">
        <f t="shared" si="5"/>
        <v>-6</v>
      </c>
      <c r="I27" s="225" t="e">
        <f t="shared" si="7"/>
        <v>#DIV/0!</v>
      </c>
      <c r="J27" s="226"/>
      <c r="K27" s="227"/>
      <c r="L27" s="22" t="e">
        <f t="shared" si="2"/>
        <v>#DIV/0!</v>
      </c>
      <c r="M27" s="225" t="e">
        <f t="shared" si="3"/>
        <v>#DIV/0!</v>
      </c>
      <c r="N27" s="228"/>
      <c r="O27" s="23" t="e">
        <f t="shared" si="4"/>
        <v>#DIV/0!</v>
      </c>
    </row>
    <row r="28" spans="2:15" s="17" customFormat="1" ht="20.2" customHeight="1" x14ac:dyDescent="0.3">
      <c r="B28" s="18">
        <v>15</v>
      </c>
      <c r="C28" s="19"/>
      <c r="D28" s="222" t="e">
        <f t="shared" si="0"/>
        <v>#REF!</v>
      </c>
      <c r="E28" s="223"/>
      <c r="F28" s="224"/>
      <c r="G28" s="20" t="e">
        <f t="shared" si="1"/>
        <v>#DIV/0!</v>
      </c>
      <c r="H28" s="24">
        <f t="shared" si="5"/>
        <v>-6.5</v>
      </c>
      <c r="I28" s="225" t="e">
        <f t="shared" si="7"/>
        <v>#DIV/0!</v>
      </c>
      <c r="J28" s="226"/>
      <c r="K28" s="227"/>
      <c r="L28" s="22" t="e">
        <f t="shared" si="2"/>
        <v>#DIV/0!</v>
      </c>
      <c r="M28" s="225" t="e">
        <f t="shared" si="3"/>
        <v>#DIV/0!</v>
      </c>
      <c r="N28" s="228"/>
      <c r="O28" s="23" t="e">
        <f t="shared" si="4"/>
        <v>#DIV/0!</v>
      </c>
    </row>
    <row r="29" spans="2:15" s="17" customFormat="1" ht="20.2" customHeight="1" x14ac:dyDescent="0.3">
      <c r="B29" s="18">
        <v>16</v>
      </c>
      <c r="C29" s="19"/>
      <c r="D29" s="222" t="e">
        <f t="shared" si="0"/>
        <v>#REF!</v>
      </c>
      <c r="E29" s="223"/>
      <c r="F29" s="224"/>
      <c r="G29" s="20" t="e">
        <f t="shared" si="1"/>
        <v>#DIV/0!</v>
      </c>
      <c r="H29" s="24">
        <f t="shared" si="5"/>
        <v>-7</v>
      </c>
      <c r="I29" s="225" t="e">
        <f t="shared" si="7"/>
        <v>#DIV/0!</v>
      </c>
      <c r="J29" s="226"/>
      <c r="K29" s="227"/>
      <c r="L29" s="22" t="e">
        <f t="shared" si="2"/>
        <v>#DIV/0!</v>
      </c>
      <c r="M29" s="225" t="e">
        <f t="shared" si="3"/>
        <v>#DIV/0!</v>
      </c>
      <c r="N29" s="228"/>
      <c r="O29" s="23" t="e">
        <f t="shared" si="4"/>
        <v>#DIV/0!</v>
      </c>
    </row>
    <row r="30" spans="2:15" s="17" customFormat="1" ht="20.2" customHeight="1" x14ac:dyDescent="0.3">
      <c r="B30" s="18">
        <v>17</v>
      </c>
      <c r="C30" s="19"/>
      <c r="D30" s="222" t="e">
        <f t="shared" si="0"/>
        <v>#REF!</v>
      </c>
      <c r="E30" s="223"/>
      <c r="F30" s="224"/>
      <c r="G30" s="20" t="e">
        <f t="shared" si="1"/>
        <v>#DIV/0!</v>
      </c>
      <c r="H30" s="24">
        <f t="shared" si="5"/>
        <v>-7.5</v>
      </c>
      <c r="I30" s="225" t="e">
        <f t="shared" si="7"/>
        <v>#DIV/0!</v>
      </c>
      <c r="J30" s="226"/>
      <c r="K30" s="227"/>
      <c r="L30" s="22" t="e">
        <f t="shared" si="2"/>
        <v>#DIV/0!</v>
      </c>
      <c r="M30" s="225" t="e">
        <f t="shared" si="3"/>
        <v>#DIV/0!</v>
      </c>
      <c r="N30" s="228"/>
      <c r="O30" s="23" t="e">
        <f t="shared" si="4"/>
        <v>#DIV/0!</v>
      </c>
    </row>
    <row r="31" spans="2:15" s="17" customFormat="1" ht="20.2" customHeight="1" x14ac:dyDescent="0.3">
      <c r="B31" s="18">
        <v>18</v>
      </c>
      <c r="C31" s="19"/>
      <c r="D31" s="222" t="e">
        <f t="shared" si="0"/>
        <v>#REF!</v>
      </c>
      <c r="E31" s="223"/>
      <c r="F31" s="224"/>
      <c r="G31" s="20" t="e">
        <f t="shared" si="1"/>
        <v>#DIV/0!</v>
      </c>
      <c r="H31" s="24">
        <f t="shared" si="5"/>
        <v>-8</v>
      </c>
      <c r="I31" s="225" t="e">
        <f t="shared" si="7"/>
        <v>#DIV/0!</v>
      </c>
      <c r="J31" s="226"/>
      <c r="K31" s="227"/>
      <c r="L31" s="22" t="e">
        <f t="shared" si="2"/>
        <v>#DIV/0!</v>
      </c>
      <c r="M31" s="225" t="e">
        <f t="shared" si="3"/>
        <v>#DIV/0!</v>
      </c>
      <c r="N31" s="228"/>
      <c r="O31" s="23" t="e">
        <f t="shared" si="4"/>
        <v>#DIV/0!</v>
      </c>
    </row>
    <row r="32" spans="2:15" s="17" customFormat="1" ht="20.2" customHeight="1" x14ac:dyDescent="0.3">
      <c r="B32" s="18">
        <v>19</v>
      </c>
      <c r="C32" s="19"/>
      <c r="D32" s="222" t="e">
        <f t="shared" si="0"/>
        <v>#REF!</v>
      </c>
      <c r="E32" s="223"/>
      <c r="F32" s="224"/>
      <c r="G32" s="20" t="e">
        <f t="shared" si="1"/>
        <v>#DIV/0!</v>
      </c>
      <c r="H32" s="24">
        <f t="shared" si="5"/>
        <v>-8.5</v>
      </c>
      <c r="I32" s="225" t="e">
        <f t="shared" si="7"/>
        <v>#DIV/0!</v>
      </c>
      <c r="J32" s="226"/>
      <c r="K32" s="227"/>
      <c r="L32" s="22" t="e">
        <f t="shared" si="2"/>
        <v>#DIV/0!</v>
      </c>
      <c r="M32" s="225" t="e">
        <f t="shared" si="3"/>
        <v>#DIV/0!</v>
      </c>
      <c r="N32" s="228"/>
      <c r="O32" s="23" t="e">
        <f t="shared" si="4"/>
        <v>#DIV/0!</v>
      </c>
    </row>
    <row r="33" spans="2:15" s="17" customFormat="1" ht="20.2" customHeight="1" x14ac:dyDescent="0.3">
      <c r="B33" s="18">
        <v>20</v>
      </c>
      <c r="C33" s="19"/>
      <c r="D33" s="222" t="e">
        <f t="shared" si="0"/>
        <v>#REF!</v>
      </c>
      <c r="E33" s="223"/>
      <c r="F33" s="224"/>
      <c r="G33" s="20" t="e">
        <f t="shared" si="1"/>
        <v>#DIV/0!</v>
      </c>
      <c r="H33" s="24">
        <f t="shared" si="5"/>
        <v>-9</v>
      </c>
      <c r="I33" s="225" t="e">
        <f t="shared" si="7"/>
        <v>#DIV/0!</v>
      </c>
      <c r="J33" s="226"/>
      <c r="K33" s="227"/>
      <c r="L33" s="22" t="e">
        <f t="shared" si="2"/>
        <v>#DIV/0!</v>
      </c>
      <c r="M33" s="225" t="e">
        <f t="shared" si="3"/>
        <v>#DIV/0!</v>
      </c>
      <c r="N33" s="228"/>
      <c r="O33" s="23" t="e">
        <f t="shared" si="4"/>
        <v>#DIV/0!</v>
      </c>
    </row>
    <row r="34" spans="2:15" s="17" customFormat="1" ht="20.2" customHeight="1" x14ac:dyDescent="0.3">
      <c r="B34" s="18">
        <v>21</v>
      </c>
      <c r="C34" s="19"/>
      <c r="D34" s="222" t="e">
        <f t="shared" si="0"/>
        <v>#REF!</v>
      </c>
      <c r="E34" s="223"/>
      <c r="F34" s="224"/>
      <c r="G34" s="20" t="e">
        <f t="shared" si="1"/>
        <v>#DIV/0!</v>
      </c>
      <c r="H34" s="24">
        <f t="shared" si="5"/>
        <v>-9.5</v>
      </c>
      <c r="I34" s="225" t="e">
        <f t="shared" si="7"/>
        <v>#DIV/0!</v>
      </c>
      <c r="J34" s="226"/>
      <c r="K34" s="227"/>
      <c r="L34" s="22" t="e">
        <f t="shared" si="2"/>
        <v>#DIV/0!</v>
      </c>
      <c r="M34" s="225" t="e">
        <f t="shared" si="3"/>
        <v>#DIV/0!</v>
      </c>
      <c r="N34" s="228"/>
      <c r="O34" s="23" t="e">
        <f t="shared" si="4"/>
        <v>#DIV/0!</v>
      </c>
    </row>
    <row r="35" spans="2:15" s="17" customFormat="1" ht="20.2" customHeight="1" x14ac:dyDescent="0.3">
      <c r="B35" s="18">
        <v>22</v>
      </c>
      <c r="C35" s="19"/>
      <c r="D35" s="222" t="e">
        <f t="shared" si="0"/>
        <v>#REF!</v>
      </c>
      <c r="E35" s="223"/>
      <c r="F35" s="224"/>
      <c r="G35" s="20" t="e">
        <f t="shared" si="1"/>
        <v>#DIV/0!</v>
      </c>
      <c r="H35" s="24">
        <f t="shared" si="5"/>
        <v>-10</v>
      </c>
      <c r="I35" s="225" t="e">
        <f t="shared" si="7"/>
        <v>#DIV/0!</v>
      </c>
      <c r="J35" s="226"/>
      <c r="K35" s="227"/>
      <c r="L35" s="22" t="e">
        <f t="shared" si="2"/>
        <v>#DIV/0!</v>
      </c>
      <c r="M35" s="225" t="e">
        <f t="shared" si="3"/>
        <v>#DIV/0!</v>
      </c>
      <c r="N35" s="228"/>
      <c r="O35" s="23" t="e">
        <f t="shared" si="4"/>
        <v>#DIV/0!</v>
      </c>
    </row>
    <row r="36" spans="2:15" s="17" customFormat="1" ht="20.2" customHeight="1" x14ac:dyDescent="0.3">
      <c r="B36" s="18">
        <v>23</v>
      </c>
      <c r="C36" s="19"/>
      <c r="D36" s="222" t="e">
        <f t="shared" si="0"/>
        <v>#REF!</v>
      </c>
      <c r="E36" s="223"/>
      <c r="F36" s="224"/>
      <c r="G36" s="20" t="e">
        <f t="shared" si="1"/>
        <v>#DIV/0!</v>
      </c>
      <c r="H36" s="24">
        <f t="shared" si="5"/>
        <v>-10.5</v>
      </c>
      <c r="I36" s="225" t="e">
        <f t="shared" si="7"/>
        <v>#DIV/0!</v>
      </c>
      <c r="J36" s="226"/>
      <c r="K36" s="227"/>
      <c r="L36" s="22" t="e">
        <f t="shared" si="2"/>
        <v>#DIV/0!</v>
      </c>
      <c r="M36" s="225" t="e">
        <f t="shared" si="3"/>
        <v>#DIV/0!</v>
      </c>
      <c r="N36" s="228"/>
      <c r="O36" s="23" t="e">
        <f t="shared" si="4"/>
        <v>#DIV/0!</v>
      </c>
    </row>
    <row r="37" spans="2:15" s="17" customFormat="1" ht="20.2" customHeight="1" x14ac:dyDescent="0.3">
      <c r="B37" s="18">
        <v>24</v>
      </c>
      <c r="C37" s="19"/>
      <c r="D37" s="222" t="e">
        <f t="shared" si="0"/>
        <v>#REF!</v>
      </c>
      <c r="E37" s="223"/>
      <c r="F37" s="224"/>
      <c r="G37" s="20" t="e">
        <f t="shared" si="1"/>
        <v>#DIV/0!</v>
      </c>
      <c r="H37" s="24">
        <f t="shared" si="5"/>
        <v>-11</v>
      </c>
      <c r="I37" s="225" t="e">
        <f t="shared" si="7"/>
        <v>#DIV/0!</v>
      </c>
      <c r="J37" s="226"/>
      <c r="K37" s="227"/>
      <c r="L37" s="22" t="e">
        <f t="shared" si="2"/>
        <v>#DIV/0!</v>
      </c>
      <c r="M37" s="225" t="e">
        <f t="shared" si="3"/>
        <v>#DIV/0!</v>
      </c>
      <c r="N37" s="228"/>
      <c r="O37" s="23" t="e">
        <f t="shared" si="4"/>
        <v>#DIV/0!</v>
      </c>
    </row>
    <row r="38" spans="2:15" s="17" customFormat="1" ht="20.2" customHeight="1" thickBot="1" x14ac:dyDescent="0.35">
      <c r="B38" s="25"/>
      <c r="C38" s="26"/>
      <c r="D38" s="229"/>
      <c r="E38" s="230"/>
      <c r="F38" s="231"/>
      <c r="G38" s="26"/>
      <c r="H38" s="27"/>
      <c r="I38" s="232"/>
      <c r="J38" s="233"/>
      <c r="K38" s="234"/>
      <c r="L38" s="28"/>
      <c r="M38" s="235"/>
      <c r="N38" s="236"/>
      <c r="O38" s="29"/>
    </row>
    <row r="39" spans="2:15" ht="15" thickTop="1" x14ac:dyDescent="0.3"/>
  </sheetData>
  <mergeCells count="91">
    <mergeCell ref="D38:F38"/>
    <mergeCell ref="I38:K38"/>
    <mergeCell ref="M38:N38"/>
    <mergeCell ref="D36:F36"/>
    <mergeCell ref="I36:K36"/>
    <mergeCell ref="M36:N36"/>
    <mergeCell ref="D37:F37"/>
    <mergeCell ref="I37:K37"/>
    <mergeCell ref="M37:N37"/>
    <mergeCell ref="D34:F34"/>
    <mergeCell ref="I34:K34"/>
    <mergeCell ref="M34:N34"/>
    <mergeCell ref="D35:F35"/>
    <mergeCell ref="I35:K35"/>
    <mergeCell ref="M35:N35"/>
    <mergeCell ref="D32:F32"/>
    <mergeCell ref="I32:K32"/>
    <mergeCell ref="M32:N32"/>
    <mergeCell ref="D33:F33"/>
    <mergeCell ref="I33:K33"/>
    <mergeCell ref="M33:N33"/>
    <mergeCell ref="D30:F30"/>
    <mergeCell ref="I30:K30"/>
    <mergeCell ref="M30:N30"/>
    <mergeCell ref="D31:F31"/>
    <mergeCell ref="I31:K31"/>
    <mergeCell ref="M31:N31"/>
    <mergeCell ref="D28:F28"/>
    <mergeCell ref="I28:K28"/>
    <mergeCell ref="M28:N28"/>
    <mergeCell ref="D29:F29"/>
    <mergeCell ref="I29:K29"/>
    <mergeCell ref="M29:N29"/>
    <mergeCell ref="D26:F26"/>
    <mergeCell ref="I26:K26"/>
    <mergeCell ref="M26:N26"/>
    <mergeCell ref="D27:F27"/>
    <mergeCell ref="I27:K27"/>
    <mergeCell ref="M27:N27"/>
    <mergeCell ref="D24:F24"/>
    <mergeCell ref="I24:K24"/>
    <mergeCell ref="M24:N24"/>
    <mergeCell ref="D25:F25"/>
    <mergeCell ref="I25:K25"/>
    <mergeCell ref="M25:N25"/>
    <mergeCell ref="D22:F22"/>
    <mergeCell ref="I22:K22"/>
    <mergeCell ref="M22:N22"/>
    <mergeCell ref="D23:F23"/>
    <mergeCell ref="I23:K23"/>
    <mergeCell ref="M23:N23"/>
    <mergeCell ref="D20:F20"/>
    <mergeCell ref="I20:K20"/>
    <mergeCell ref="M20:N20"/>
    <mergeCell ref="D21:F21"/>
    <mergeCell ref="I21:K21"/>
    <mergeCell ref="M21:N21"/>
    <mergeCell ref="D18:F18"/>
    <mergeCell ref="I18:K18"/>
    <mergeCell ref="M18:N18"/>
    <mergeCell ref="D19:F19"/>
    <mergeCell ref="I19:K19"/>
    <mergeCell ref="M19:N19"/>
    <mergeCell ref="D16:F16"/>
    <mergeCell ref="I16:K16"/>
    <mergeCell ref="M16:N16"/>
    <mergeCell ref="D17:F17"/>
    <mergeCell ref="I17:K17"/>
    <mergeCell ref="M17:N17"/>
    <mergeCell ref="D14:F14"/>
    <mergeCell ref="I14:K14"/>
    <mergeCell ref="M14:N14"/>
    <mergeCell ref="D15:F15"/>
    <mergeCell ref="I15:K15"/>
    <mergeCell ref="M15:N15"/>
    <mergeCell ref="L10:N10"/>
    <mergeCell ref="I11:K11"/>
    <mergeCell ref="M11:N11"/>
    <mergeCell ref="D13:F13"/>
    <mergeCell ref="I13:K13"/>
    <mergeCell ref="M13:N13"/>
    <mergeCell ref="F2:G2"/>
    <mergeCell ref="F3:G3"/>
    <mergeCell ref="F4:G6"/>
    <mergeCell ref="N6:O6"/>
    <mergeCell ref="F7:G7"/>
    <mergeCell ref="B10:B11"/>
    <mergeCell ref="C10:C11"/>
    <mergeCell ref="D10:F11"/>
    <mergeCell ref="G10:G11"/>
    <mergeCell ref="H10:K10"/>
  </mergeCells>
  <pageMargins left="0.23622047244094491" right="0.23622047244094491" top="0.43307086614173229" bottom="0.74803149606299213" header="0.31496062992125984" footer="0.31496062992125984"/>
  <pageSetup paperSize="9" scale="92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45"/>
  <sheetViews>
    <sheetView view="pageBreakPreview" zoomScale="60" workbookViewId="0">
      <selection activeCell="L2" sqref="L2"/>
    </sheetView>
  </sheetViews>
  <sheetFormatPr defaultRowHeight="14.4" x14ac:dyDescent="0.3"/>
  <cols>
    <col min="1" max="1" width="1.296875" customWidth="1"/>
    <col min="2" max="2" width="3.59765625" customWidth="1"/>
    <col min="3" max="3" width="9.59765625" customWidth="1"/>
    <col min="4" max="4" width="0.8984375" customWidth="1"/>
    <col min="5" max="5" width="1.296875" customWidth="1"/>
    <col min="6" max="6" width="20.296875" customWidth="1"/>
    <col min="7" max="7" width="13.296875" customWidth="1"/>
    <col min="8" max="8" width="9.09765625" customWidth="1"/>
    <col min="9" max="9" width="4" customWidth="1"/>
    <col min="10" max="10" width="4.8984375" customWidth="1"/>
    <col min="11" max="11" width="1.296875" customWidth="1"/>
    <col min="12" max="12" width="13.296875" bestFit="1" customWidth="1"/>
    <col min="13" max="13" width="2.09765625" customWidth="1"/>
    <col min="14" max="14" width="10" customWidth="1"/>
    <col min="15" max="15" width="12.09765625" bestFit="1" customWidth="1"/>
  </cols>
  <sheetData>
    <row r="1" spans="2:15" ht="9.8000000000000007" customHeight="1" thickBot="1" x14ac:dyDescent="0.35"/>
    <row r="2" spans="2:15" ht="20.2" customHeight="1" thickTop="1" thickBot="1" x14ac:dyDescent="0.35">
      <c r="B2" s="51" t="s">
        <v>0</v>
      </c>
      <c r="C2" s="38"/>
      <c r="D2" s="38"/>
      <c r="E2" s="38" t="s">
        <v>7</v>
      </c>
      <c r="F2" s="204" t="str">
        <f>INPUT!B3</f>
        <v>PR-044377</v>
      </c>
      <c r="G2" s="204"/>
      <c r="H2" s="38" t="s">
        <v>4</v>
      </c>
      <c r="I2" s="38"/>
      <c r="J2" s="38"/>
      <c r="K2" s="38" t="s">
        <v>7</v>
      </c>
      <c r="L2" s="39" t="e">
        <f>INPUT!#REF!</f>
        <v>#REF!</v>
      </c>
      <c r="M2" s="38"/>
      <c r="N2" s="38" t="s">
        <v>23</v>
      </c>
      <c r="O2" s="40" t="e">
        <f>EDATE(L2,L6)</f>
        <v>#REF!</v>
      </c>
    </row>
    <row r="3" spans="2:15" ht="20.2" customHeight="1" thickBot="1" x14ac:dyDescent="0.35">
      <c r="B3" s="52" t="s">
        <v>1</v>
      </c>
      <c r="C3" s="41"/>
      <c r="D3" s="41"/>
      <c r="E3" s="41" t="s">
        <v>7</v>
      </c>
      <c r="F3" s="205">
        <f>INPUT!B4</f>
        <v>0</v>
      </c>
      <c r="G3" s="205"/>
      <c r="H3" s="41" t="s">
        <v>5</v>
      </c>
      <c r="I3" s="41"/>
      <c r="J3" s="41"/>
      <c r="K3" s="41" t="s">
        <v>7</v>
      </c>
      <c r="L3" s="42">
        <f>INPUT!B8</f>
        <v>0</v>
      </c>
      <c r="M3" s="43"/>
      <c r="N3" s="43"/>
      <c r="O3" s="44"/>
    </row>
    <row r="4" spans="2:15" ht="20.2" customHeight="1" thickBot="1" x14ac:dyDescent="0.35">
      <c r="B4" s="52" t="s">
        <v>2</v>
      </c>
      <c r="C4" s="41"/>
      <c r="D4" s="41"/>
      <c r="E4" s="41" t="s">
        <v>7</v>
      </c>
      <c r="F4" s="205">
        <f>INPUT!B5</f>
        <v>0</v>
      </c>
      <c r="G4" s="205"/>
      <c r="H4" s="41" t="s">
        <v>19</v>
      </c>
      <c r="I4" s="45">
        <f>INPUT!B9</f>
        <v>0</v>
      </c>
      <c r="J4" s="46" t="str">
        <f>I4*L6&amp;"%"</f>
        <v>0%</v>
      </c>
      <c r="K4" s="41" t="s">
        <v>7</v>
      </c>
      <c r="L4" s="47" t="e">
        <f>N6*L6-L3</f>
        <v>#DIV/0!</v>
      </c>
      <c r="M4" s="43" t="s">
        <v>21</v>
      </c>
      <c r="N4" s="43"/>
      <c r="O4" s="44"/>
    </row>
    <row r="5" spans="2:15" ht="20.2" customHeight="1" thickBot="1" x14ac:dyDescent="0.35">
      <c r="B5" s="52"/>
      <c r="C5" s="41"/>
      <c r="D5" s="41"/>
      <c r="E5" s="41"/>
      <c r="F5" s="205"/>
      <c r="G5" s="205"/>
      <c r="H5" s="41" t="s">
        <v>6</v>
      </c>
      <c r="I5" s="41"/>
      <c r="J5" s="41"/>
      <c r="K5" s="41" t="s">
        <v>7</v>
      </c>
      <c r="L5" s="48" t="e">
        <f>SUM(L3:L4)</f>
        <v>#DIV/0!</v>
      </c>
      <c r="M5" s="43"/>
      <c r="N5" s="43"/>
      <c r="O5" s="44"/>
    </row>
    <row r="6" spans="2:15" ht="20.2" customHeight="1" thickBot="1" x14ac:dyDescent="0.35">
      <c r="B6" s="52"/>
      <c r="C6" s="41"/>
      <c r="D6" s="41"/>
      <c r="E6" s="41"/>
      <c r="F6" s="205"/>
      <c r="G6" s="205"/>
      <c r="H6" s="41" t="s">
        <v>8</v>
      </c>
      <c r="I6" s="41"/>
      <c r="J6" s="41"/>
      <c r="K6" s="41" t="s">
        <v>7</v>
      </c>
      <c r="L6" s="49">
        <f>INPUT!B10</f>
        <v>0</v>
      </c>
      <c r="M6" s="43" t="s">
        <v>20</v>
      </c>
      <c r="N6" s="206" t="e">
        <f>CEILING((L3*I4/100*L6+L3)/L6,500)</f>
        <v>#DIV/0!</v>
      </c>
      <c r="O6" s="207"/>
    </row>
    <row r="7" spans="2:15" ht="20.2" customHeight="1" x14ac:dyDescent="0.3">
      <c r="B7" s="52" t="s">
        <v>3</v>
      </c>
      <c r="C7" s="41"/>
      <c r="D7" s="41"/>
      <c r="E7" s="41" t="s">
        <v>7</v>
      </c>
      <c r="F7" s="208">
        <f>INPUT!B6</f>
        <v>0</v>
      </c>
      <c r="G7" s="205"/>
      <c r="H7" s="41" t="s">
        <v>9</v>
      </c>
      <c r="I7" s="41"/>
      <c r="J7" s="41"/>
      <c r="K7" s="41" t="s">
        <v>7</v>
      </c>
      <c r="L7" s="41" t="str">
        <f>INPUT!B2</f>
        <v>44377/AP/PRK/XI/2018</v>
      </c>
      <c r="M7" s="41"/>
      <c r="N7" s="41"/>
      <c r="O7" s="50"/>
    </row>
    <row r="8" spans="2:15" ht="6.05" customHeight="1" thickBo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6.05" customHeight="1" thickTop="1" thickBot="1" x14ac:dyDescent="0.35"/>
    <row r="10" spans="2:15" s="1" customFormat="1" ht="30.85" customHeight="1" thickTop="1" x14ac:dyDescent="0.3">
      <c r="B10" s="197"/>
      <c r="C10" s="199" t="s">
        <v>10</v>
      </c>
      <c r="D10" s="199" t="s">
        <v>11</v>
      </c>
      <c r="E10" s="199"/>
      <c r="F10" s="199"/>
      <c r="G10" s="199" t="s">
        <v>12</v>
      </c>
      <c r="H10" s="201" t="s">
        <v>13</v>
      </c>
      <c r="I10" s="202"/>
      <c r="J10" s="202"/>
      <c r="K10" s="203"/>
      <c r="L10" s="209" t="s">
        <v>16</v>
      </c>
      <c r="M10" s="210"/>
      <c r="N10" s="211"/>
      <c r="O10" s="9"/>
    </row>
    <row r="11" spans="2:15" ht="18" customHeight="1" thickBot="1" x14ac:dyDescent="0.35">
      <c r="B11" s="198"/>
      <c r="C11" s="200"/>
      <c r="D11" s="200"/>
      <c r="E11" s="200"/>
      <c r="F11" s="200"/>
      <c r="G11" s="200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s="17" customFormat="1" ht="20.2" customHeight="1" thickTop="1" x14ac:dyDescent="0.3">
      <c r="B13" s="12"/>
      <c r="C13" s="30" t="e">
        <f>L2</f>
        <v>#REF!</v>
      </c>
      <c r="D13" s="242" t="s">
        <v>22</v>
      </c>
      <c r="E13" s="243"/>
      <c r="F13" s="244"/>
      <c r="G13" s="13"/>
      <c r="H13" s="14"/>
      <c r="I13" s="218"/>
      <c r="J13" s="219"/>
      <c r="K13" s="220"/>
      <c r="L13" s="15" t="e">
        <f>L4</f>
        <v>#DIV/0!</v>
      </c>
      <c r="M13" s="218">
        <f>L3</f>
        <v>0</v>
      </c>
      <c r="N13" s="221"/>
      <c r="O13" s="16" t="e">
        <f>SUM(L13:N13)</f>
        <v>#DIV/0!</v>
      </c>
    </row>
    <row r="14" spans="2:15" s="17" customFormat="1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21">
        <f>(L6+1)/2</f>
        <v>0.5</v>
      </c>
      <c r="I14" s="225" t="e">
        <f>L13/H14</f>
        <v>#DIV/0!</v>
      </c>
      <c r="J14" s="226"/>
      <c r="K14" s="227"/>
      <c r="L14" s="22" t="e">
        <f>L13-I14</f>
        <v>#DIV/0!</v>
      </c>
      <c r="M14" s="225" t="e">
        <f>M13-G14</f>
        <v>#DIV/0!</v>
      </c>
      <c r="N14" s="228"/>
      <c r="O14" s="23" t="e">
        <f>SUM(L14:N14)</f>
        <v>#DIV/0!</v>
      </c>
    </row>
    <row r="15" spans="2:15" s="17" customFormat="1" ht="20.2" customHeight="1" x14ac:dyDescent="0.3">
      <c r="B15" s="18">
        <v>2</v>
      </c>
      <c r="C15" s="19"/>
      <c r="D15" s="222" t="e">
        <f t="shared" ref="D15:D40" si="0">EDATE($C$13,$B15)</f>
        <v>#REF!</v>
      </c>
      <c r="E15" s="223"/>
      <c r="F15" s="224"/>
      <c r="G15" s="20" t="e">
        <f t="shared" ref="G15:G43" si="1">$N$6-I15</f>
        <v>#DIV/0!</v>
      </c>
      <c r="H15" s="24">
        <f>H14-0.5</f>
        <v>0</v>
      </c>
      <c r="I15" s="225" t="e">
        <f>L14/H15</f>
        <v>#DIV/0!</v>
      </c>
      <c r="J15" s="226"/>
      <c r="K15" s="227"/>
      <c r="L15" s="22" t="e">
        <f t="shared" ref="L15:L43" si="2">L14-I15</f>
        <v>#DIV/0!</v>
      </c>
      <c r="M15" s="225" t="e">
        <f t="shared" ref="M15:M43" si="3">M14-G15</f>
        <v>#DIV/0!</v>
      </c>
      <c r="N15" s="228"/>
      <c r="O15" s="23" t="e">
        <f t="shared" ref="O15:O43" si="4">SUM(L15:N15)</f>
        <v>#DIV/0!</v>
      </c>
    </row>
    <row r="16" spans="2:15" s="17" customFormat="1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24">
        <f t="shared" ref="H16:H43" si="5">H15-0.5</f>
        <v>-0.5</v>
      </c>
      <c r="I16" s="225" t="e">
        <f t="shared" ref="I16:I23" si="6">L15/H16</f>
        <v>#DIV/0!</v>
      </c>
      <c r="J16" s="226"/>
      <c r="K16" s="227"/>
      <c r="L16" s="22" t="e">
        <f t="shared" si="2"/>
        <v>#DIV/0!</v>
      </c>
      <c r="M16" s="225" t="e">
        <f t="shared" si="3"/>
        <v>#DIV/0!</v>
      </c>
      <c r="N16" s="228"/>
      <c r="O16" s="23" t="e">
        <f t="shared" si="4"/>
        <v>#DIV/0!</v>
      </c>
    </row>
    <row r="17" spans="2:15" s="17" customFormat="1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24">
        <f t="shared" si="5"/>
        <v>-1</v>
      </c>
      <c r="I17" s="225" t="e">
        <f t="shared" si="6"/>
        <v>#DIV/0!</v>
      </c>
      <c r="J17" s="226"/>
      <c r="K17" s="227"/>
      <c r="L17" s="22" t="e">
        <f t="shared" si="2"/>
        <v>#DIV/0!</v>
      </c>
      <c r="M17" s="225" t="e">
        <f t="shared" si="3"/>
        <v>#DIV/0!</v>
      </c>
      <c r="N17" s="228"/>
      <c r="O17" s="23" t="e">
        <f t="shared" si="4"/>
        <v>#DIV/0!</v>
      </c>
    </row>
    <row r="18" spans="2:15" s="17" customFormat="1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24">
        <f t="shared" si="5"/>
        <v>-1.5</v>
      </c>
      <c r="I18" s="225" t="e">
        <f t="shared" si="6"/>
        <v>#DIV/0!</v>
      </c>
      <c r="J18" s="226"/>
      <c r="K18" s="227"/>
      <c r="L18" s="22" t="e">
        <f t="shared" si="2"/>
        <v>#DIV/0!</v>
      </c>
      <c r="M18" s="225" t="e">
        <f t="shared" si="3"/>
        <v>#DIV/0!</v>
      </c>
      <c r="N18" s="228"/>
      <c r="O18" s="23" t="e">
        <f t="shared" si="4"/>
        <v>#DIV/0!</v>
      </c>
    </row>
    <row r="19" spans="2:15" s="17" customFormat="1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24">
        <f t="shared" si="5"/>
        <v>-2</v>
      </c>
      <c r="I19" s="225" t="e">
        <f t="shared" si="6"/>
        <v>#DIV/0!</v>
      </c>
      <c r="J19" s="226"/>
      <c r="K19" s="227"/>
      <c r="L19" s="22" t="e">
        <f t="shared" si="2"/>
        <v>#DIV/0!</v>
      </c>
      <c r="M19" s="225" t="e">
        <f t="shared" si="3"/>
        <v>#DIV/0!</v>
      </c>
      <c r="N19" s="228"/>
      <c r="O19" s="23" t="e">
        <f t="shared" si="4"/>
        <v>#DIV/0!</v>
      </c>
    </row>
    <row r="20" spans="2:15" s="17" customFormat="1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24">
        <f t="shared" si="5"/>
        <v>-2.5</v>
      </c>
      <c r="I20" s="225" t="e">
        <f t="shared" si="6"/>
        <v>#DIV/0!</v>
      </c>
      <c r="J20" s="226"/>
      <c r="K20" s="227"/>
      <c r="L20" s="22" t="e">
        <f t="shared" si="2"/>
        <v>#DIV/0!</v>
      </c>
      <c r="M20" s="225" t="e">
        <f t="shared" si="3"/>
        <v>#DIV/0!</v>
      </c>
      <c r="N20" s="228"/>
      <c r="O20" s="23" t="e">
        <f t="shared" si="4"/>
        <v>#DIV/0!</v>
      </c>
    </row>
    <row r="21" spans="2:15" s="17" customFormat="1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24">
        <f t="shared" si="5"/>
        <v>-3</v>
      </c>
      <c r="I21" s="225" t="e">
        <f t="shared" si="6"/>
        <v>#DIV/0!</v>
      </c>
      <c r="J21" s="226"/>
      <c r="K21" s="227"/>
      <c r="L21" s="22" t="e">
        <f t="shared" si="2"/>
        <v>#DIV/0!</v>
      </c>
      <c r="M21" s="225" t="e">
        <f t="shared" si="3"/>
        <v>#DIV/0!</v>
      </c>
      <c r="N21" s="228"/>
      <c r="O21" s="23" t="e">
        <f t="shared" si="4"/>
        <v>#DIV/0!</v>
      </c>
    </row>
    <row r="22" spans="2:15" s="17" customFormat="1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24">
        <f t="shared" si="5"/>
        <v>-3.5</v>
      </c>
      <c r="I22" s="225" t="e">
        <f t="shared" si="6"/>
        <v>#DIV/0!</v>
      </c>
      <c r="J22" s="226"/>
      <c r="K22" s="227"/>
      <c r="L22" s="22" t="e">
        <f t="shared" si="2"/>
        <v>#DIV/0!</v>
      </c>
      <c r="M22" s="225" t="e">
        <f t="shared" si="3"/>
        <v>#DIV/0!</v>
      </c>
      <c r="N22" s="228"/>
      <c r="O22" s="23" t="e">
        <f t="shared" si="4"/>
        <v>#DIV/0!</v>
      </c>
    </row>
    <row r="23" spans="2:15" s="17" customFormat="1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24">
        <f t="shared" si="5"/>
        <v>-4</v>
      </c>
      <c r="I23" s="225" t="e">
        <f t="shared" si="6"/>
        <v>#DIV/0!</v>
      </c>
      <c r="J23" s="226"/>
      <c r="K23" s="227"/>
      <c r="L23" s="22" t="e">
        <f t="shared" si="2"/>
        <v>#DIV/0!</v>
      </c>
      <c r="M23" s="225" t="e">
        <f t="shared" si="3"/>
        <v>#DIV/0!</v>
      </c>
      <c r="N23" s="228"/>
      <c r="O23" s="23" t="e">
        <f t="shared" si="4"/>
        <v>#DIV/0!</v>
      </c>
    </row>
    <row r="24" spans="2:15" s="17" customFormat="1" ht="20.2" customHeight="1" x14ac:dyDescent="0.3">
      <c r="B24" s="18">
        <v>11</v>
      </c>
      <c r="C24" s="19"/>
      <c r="D24" s="222" t="e">
        <f t="shared" si="0"/>
        <v>#REF!</v>
      </c>
      <c r="E24" s="223"/>
      <c r="F24" s="224"/>
      <c r="G24" s="20" t="e">
        <f t="shared" si="1"/>
        <v>#DIV/0!</v>
      </c>
      <c r="H24" s="24">
        <f t="shared" si="5"/>
        <v>-4.5</v>
      </c>
      <c r="I24" s="225" t="e">
        <f>L23/H24</f>
        <v>#DIV/0!</v>
      </c>
      <c r="J24" s="226"/>
      <c r="K24" s="227"/>
      <c r="L24" s="22" t="e">
        <f t="shared" si="2"/>
        <v>#DIV/0!</v>
      </c>
      <c r="M24" s="225" t="e">
        <f t="shared" si="3"/>
        <v>#DIV/0!</v>
      </c>
      <c r="N24" s="228"/>
      <c r="O24" s="23" t="e">
        <f t="shared" si="4"/>
        <v>#DIV/0!</v>
      </c>
    </row>
    <row r="25" spans="2:15" s="17" customFormat="1" ht="20.2" customHeight="1" x14ac:dyDescent="0.3">
      <c r="B25" s="18">
        <v>12</v>
      </c>
      <c r="C25" s="19"/>
      <c r="D25" s="222" t="e">
        <f t="shared" si="0"/>
        <v>#REF!</v>
      </c>
      <c r="E25" s="223"/>
      <c r="F25" s="224"/>
      <c r="G25" s="20" t="e">
        <f t="shared" si="1"/>
        <v>#DIV/0!</v>
      </c>
      <c r="H25" s="24">
        <f t="shared" si="5"/>
        <v>-5</v>
      </c>
      <c r="I25" s="225" t="e">
        <f>L24/H25</f>
        <v>#DIV/0!</v>
      </c>
      <c r="J25" s="226"/>
      <c r="K25" s="227"/>
      <c r="L25" s="22" t="e">
        <f t="shared" si="2"/>
        <v>#DIV/0!</v>
      </c>
      <c r="M25" s="225" t="e">
        <f t="shared" si="3"/>
        <v>#DIV/0!</v>
      </c>
      <c r="N25" s="228"/>
      <c r="O25" s="23" t="e">
        <f t="shared" si="4"/>
        <v>#DIV/0!</v>
      </c>
    </row>
    <row r="26" spans="2:15" s="17" customFormat="1" ht="20.2" customHeight="1" x14ac:dyDescent="0.3">
      <c r="B26" s="18">
        <v>13</v>
      </c>
      <c r="C26" s="19"/>
      <c r="D26" s="222" t="e">
        <f t="shared" si="0"/>
        <v>#REF!</v>
      </c>
      <c r="E26" s="223"/>
      <c r="F26" s="224"/>
      <c r="G26" s="20" t="e">
        <f t="shared" si="1"/>
        <v>#DIV/0!</v>
      </c>
      <c r="H26" s="24">
        <f t="shared" si="5"/>
        <v>-5.5</v>
      </c>
      <c r="I26" s="225" t="e">
        <f t="shared" ref="I26:I43" si="7">L25/H26</f>
        <v>#DIV/0!</v>
      </c>
      <c r="J26" s="226"/>
      <c r="K26" s="227"/>
      <c r="L26" s="22" t="e">
        <f t="shared" si="2"/>
        <v>#DIV/0!</v>
      </c>
      <c r="M26" s="225" t="e">
        <f t="shared" si="3"/>
        <v>#DIV/0!</v>
      </c>
      <c r="N26" s="228"/>
      <c r="O26" s="23" t="e">
        <f t="shared" si="4"/>
        <v>#DIV/0!</v>
      </c>
    </row>
    <row r="27" spans="2:15" s="17" customFormat="1" ht="20.2" customHeight="1" x14ac:dyDescent="0.3">
      <c r="B27" s="18">
        <v>14</v>
      </c>
      <c r="C27" s="19"/>
      <c r="D27" s="222" t="e">
        <f t="shared" si="0"/>
        <v>#REF!</v>
      </c>
      <c r="E27" s="223"/>
      <c r="F27" s="224"/>
      <c r="G27" s="20" t="e">
        <f t="shared" si="1"/>
        <v>#DIV/0!</v>
      </c>
      <c r="H27" s="24">
        <f t="shared" si="5"/>
        <v>-6</v>
      </c>
      <c r="I27" s="225" t="e">
        <f t="shared" si="7"/>
        <v>#DIV/0!</v>
      </c>
      <c r="J27" s="226"/>
      <c r="K27" s="227"/>
      <c r="L27" s="22" t="e">
        <f t="shared" si="2"/>
        <v>#DIV/0!</v>
      </c>
      <c r="M27" s="225" t="e">
        <f t="shared" si="3"/>
        <v>#DIV/0!</v>
      </c>
      <c r="N27" s="228"/>
      <c r="O27" s="23" t="e">
        <f t="shared" si="4"/>
        <v>#DIV/0!</v>
      </c>
    </row>
    <row r="28" spans="2:15" s="17" customFormat="1" ht="20.2" customHeight="1" x14ac:dyDescent="0.3">
      <c r="B28" s="18">
        <v>15</v>
      </c>
      <c r="C28" s="19"/>
      <c r="D28" s="222" t="e">
        <f t="shared" si="0"/>
        <v>#REF!</v>
      </c>
      <c r="E28" s="223"/>
      <c r="F28" s="224"/>
      <c r="G28" s="20" t="e">
        <f t="shared" si="1"/>
        <v>#DIV/0!</v>
      </c>
      <c r="H28" s="24">
        <f t="shared" si="5"/>
        <v>-6.5</v>
      </c>
      <c r="I28" s="225" t="e">
        <f t="shared" si="7"/>
        <v>#DIV/0!</v>
      </c>
      <c r="J28" s="226"/>
      <c r="K28" s="227"/>
      <c r="L28" s="22" t="e">
        <f t="shared" si="2"/>
        <v>#DIV/0!</v>
      </c>
      <c r="M28" s="225" t="e">
        <f t="shared" si="3"/>
        <v>#DIV/0!</v>
      </c>
      <c r="N28" s="228"/>
      <c r="O28" s="23" t="e">
        <f t="shared" si="4"/>
        <v>#DIV/0!</v>
      </c>
    </row>
    <row r="29" spans="2:15" s="17" customFormat="1" ht="20.2" customHeight="1" x14ac:dyDescent="0.3">
      <c r="B29" s="18">
        <v>16</v>
      </c>
      <c r="C29" s="19"/>
      <c r="D29" s="222" t="e">
        <f t="shared" si="0"/>
        <v>#REF!</v>
      </c>
      <c r="E29" s="223"/>
      <c r="F29" s="224"/>
      <c r="G29" s="20" t="e">
        <f t="shared" si="1"/>
        <v>#DIV/0!</v>
      </c>
      <c r="H29" s="24">
        <f t="shared" si="5"/>
        <v>-7</v>
      </c>
      <c r="I29" s="225" t="e">
        <f t="shared" si="7"/>
        <v>#DIV/0!</v>
      </c>
      <c r="J29" s="226"/>
      <c r="K29" s="227"/>
      <c r="L29" s="22" t="e">
        <f t="shared" si="2"/>
        <v>#DIV/0!</v>
      </c>
      <c r="M29" s="225" t="e">
        <f t="shared" si="3"/>
        <v>#DIV/0!</v>
      </c>
      <c r="N29" s="228"/>
      <c r="O29" s="23" t="e">
        <f t="shared" si="4"/>
        <v>#DIV/0!</v>
      </c>
    </row>
    <row r="30" spans="2:15" s="17" customFormat="1" ht="20.2" customHeight="1" x14ac:dyDescent="0.3">
      <c r="B30" s="18">
        <v>17</v>
      </c>
      <c r="C30" s="19"/>
      <c r="D30" s="222" t="e">
        <f t="shared" si="0"/>
        <v>#REF!</v>
      </c>
      <c r="E30" s="223"/>
      <c r="F30" s="224"/>
      <c r="G30" s="20" t="e">
        <f t="shared" si="1"/>
        <v>#DIV/0!</v>
      </c>
      <c r="H30" s="24">
        <f t="shared" si="5"/>
        <v>-7.5</v>
      </c>
      <c r="I30" s="225" t="e">
        <f t="shared" si="7"/>
        <v>#DIV/0!</v>
      </c>
      <c r="J30" s="226"/>
      <c r="K30" s="227"/>
      <c r="L30" s="22" t="e">
        <f t="shared" si="2"/>
        <v>#DIV/0!</v>
      </c>
      <c r="M30" s="225" t="e">
        <f t="shared" si="3"/>
        <v>#DIV/0!</v>
      </c>
      <c r="N30" s="228"/>
      <c r="O30" s="23" t="e">
        <f t="shared" si="4"/>
        <v>#DIV/0!</v>
      </c>
    </row>
    <row r="31" spans="2:15" s="17" customFormat="1" ht="20.2" customHeight="1" x14ac:dyDescent="0.3">
      <c r="B31" s="18">
        <v>18</v>
      </c>
      <c r="C31" s="19"/>
      <c r="D31" s="222" t="e">
        <f t="shared" si="0"/>
        <v>#REF!</v>
      </c>
      <c r="E31" s="223"/>
      <c r="F31" s="224"/>
      <c r="G31" s="20" t="e">
        <f t="shared" si="1"/>
        <v>#DIV/0!</v>
      </c>
      <c r="H31" s="24">
        <f t="shared" si="5"/>
        <v>-8</v>
      </c>
      <c r="I31" s="225" t="e">
        <f t="shared" si="7"/>
        <v>#DIV/0!</v>
      </c>
      <c r="J31" s="226"/>
      <c r="K31" s="227"/>
      <c r="L31" s="22" t="e">
        <f t="shared" si="2"/>
        <v>#DIV/0!</v>
      </c>
      <c r="M31" s="225" t="e">
        <f t="shared" si="3"/>
        <v>#DIV/0!</v>
      </c>
      <c r="N31" s="228"/>
      <c r="O31" s="23" t="e">
        <f t="shared" si="4"/>
        <v>#DIV/0!</v>
      </c>
    </row>
    <row r="32" spans="2:15" s="17" customFormat="1" ht="20.2" customHeight="1" x14ac:dyDescent="0.3">
      <c r="B32" s="18">
        <v>19</v>
      </c>
      <c r="C32" s="19"/>
      <c r="D32" s="222" t="e">
        <f t="shared" si="0"/>
        <v>#REF!</v>
      </c>
      <c r="E32" s="223"/>
      <c r="F32" s="224"/>
      <c r="G32" s="20" t="e">
        <f t="shared" si="1"/>
        <v>#DIV/0!</v>
      </c>
      <c r="H32" s="24">
        <f t="shared" si="5"/>
        <v>-8.5</v>
      </c>
      <c r="I32" s="225" t="e">
        <f t="shared" si="7"/>
        <v>#DIV/0!</v>
      </c>
      <c r="J32" s="226"/>
      <c r="K32" s="227"/>
      <c r="L32" s="22" t="e">
        <f t="shared" si="2"/>
        <v>#DIV/0!</v>
      </c>
      <c r="M32" s="225" t="e">
        <f t="shared" si="3"/>
        <v>#DIV/0!</v>
      </c>
      <c r="N32" s="228"/>
      <c r="O32" s="23" t="e">
        <f t="shared" si="4"/>
        <v>#DIV/0!</v>
      </c>
    </row>
    <row r="33" spans="2:15" s="17" customFormat="1" ht="20.2" customHeight="1" x14ac:dyDescent="0.3">
      <c r="B33" s="18">
        <v>20</v>
      </c>
      <c r="C33" s="19"/>
      <c r="D33" s="222" t="e">
        <f t="shared" si="0"/>
        <v>#REF!</v>
      </c>
      <c r="E33" s="223"/>
      <c r="F33" s="224"/>
      <c r="G33" s="20" t="e">
        <f t="shared" si="1"/>
        <v>#DIV/0!</v>
      </c>
      <c r="H33" s="24">
        <f t="shared" si="5"/>
        <v>-9</v>
      </c>
      <c r="I33" s="225" t="e">
        <f t="shared" si="7"/>
        <v>#DIV/0!</v>
      </c>
      <c r="J33" s="226"/>
      <c r="K33" s="227"/>
      <c r="L33" s="22" t="e">
        <f t="shared" si="2"/>
        <v>#DIV/0!</v>
      </c>
      <c r="M33" s="225" t="e">
        <f t="shared" si="3"/>
        <v>#DIV/0!</v>
      </c>
      <c r="N33" s="228"/>
      <c r="O33" s="23" t="e">
        <f t="shared" si="4"/>
        <v>#DIV/0!</v>
      </c>
    </row>
    <row r="34" spans="2:15" s="17" customFormat="1" ht="20.2" customHeight="1" x14ac:dyDescent="0.3">
      <c r="B34" s="18">
        <v>21</v>
      </c>
      <c r="C34" s="19"/>
      <c r="D34" s="222" t="e">
        <f t="shared" si="0"/>
        <v>#REF!</v>
      </c>
      <c r="E34" s="223"/>
      <c r="F34" s="224"/>
      <c r="G34" s="20" t="e">
        <f t="shared" si="1"/>
        <v>#DIV/0!</v>
      </c>
      <c r="H34" s="24">
        <f t="shared" si="5"/>
        <v>-9.5</v>
      </c>
      <c r="I34" s="225" t="e">
        <f t="shared" si="7"/>
        <v>#DIV/0!</v>
      </c>
      <c r="J34" s="226"/>
      <c r="K34" s="227"/>
      <c r="L34" s="22" t="e">
        <f t="shared" si="2"/>
        <v>#DIV/0!</v>
      </c>
      <c r="M34" s="225" t="e">
        <f t="shared" si="3"/>
        <v>#DIV/0!</v>
      </c>
      <c r="N34" s="228"/>
      <c r="O34" s="23" t="e">
        <f t="shared" si="4"/>
        <v>#DIV/0!</v>
      </c>
    </row>
    <row r="35" spans="2:15" s="17" customFormat="1" ht="20.2" customHeight="1" x14ac:dyDescent="0.3">
      <c r="B35" s="18">
        <v>22</v>
      </c>
      <c r="C35" s="19"/>
      <c r="D35" s="222" t="e">
        <f t="shared" si="0"/>
        <v>#REF!</v>
      </c>
      <c r="E35" s="223"/>
      <c r="F35" s="224"/>
      <c r="G35" s="20" t="e">
        <f t="shared" si="1"/>
        <v>#DIV/0!</v>
      </c>
      <c r="H35" s="24">
        <f t="shared" si="5"/>
        <v>-10</v>
      </c>
      <c r="I35" s="225" t="e">
        <f t="shared" si="7"/>
        <v>#DIV/0!</v>
      </c>
      <c r="J35" s="226"/>
      <c r="K35" s="227"/>
      <c r="L35" s="22" t="e">
        <f t="shared" si="2"/>
        <v>#DIV/0!</v>
      </c>
      <c r="M35" s="225" t="e">
        <f t="shared" si="3"/>
        <v>#DIV/0!</v>
      </c>
      <c r="N35" s="228"/>
      <c r="O35" s="23" t="e">
        <f t="shared" si="4"/>
        <v>#DIV/0!</v>
      </c>
    </row>
    <row r="36" spans="2:15" s="17" customFormat="1" ht="20.2" customHeight="1" x14ac:dyDescent="0.3">
      <c r="B36" s="18">
        <v>23</v>
      </c>
      <c r="C36" s="19"/>
      <c r="D36" s="222" t="e">
        <f t="shared" si="0"/>
        <v>#REF!</v>
      </c>
      <c r="E36" s="223"/>
      <c r="F36" s="224"/>
      <c r="G36" s="20" t="e">
        <f t="shared" si="1"/>
        <v>#DIV/0!</v>
      </c>
      <c r="H36" s="24">
        <f t="shared" si="5"/>
        <v>-10.5</v>
      </c>
      <c r="I36" s="225" t="e">
        <f t="shared" si="7"/>
        <v>#DIV/0!</v>
      </c>
      <c r="J36" s="226"/>
      <c r="K36" s="227"/>
      <c r="L36" s="22" t="e">
        <f t="shared" si="2"/>
        <v>#DIV/0!</v>
      </c>
      <c r="M36" s="225" t="e">
        <f t="shared" si="3"/>
        <v>#DIV/0!</v>
      </c>
      <c r="N36" s="228"/>
      <c r="O36" s="23" t="e">
        <f t="shared" si="4"/>
        <v>#DIV/0!</v>
      </c>
    </row>
    <row r="37" spans="2:15" s="17" customFormat="1" ht="20.2" customHeight="1" x14ac:dyDescent="0.3">
      <c r="B37" s="18">
        <v>24</v>
      </c>
      <c r="C37" s="19"/>
      <c r="D37" s="222" t="e">
        <f t="shared" si="0"/>
        <v>#REF!</v>
      </c>
      <c r="E37" s="223"/>
      <c r="F37" s="224"/>
      <c r="G37" s="20" t="e">
        <f t="shared" si="1"/>
        <v>#DIV/0!</v>
      </c>
      <c r="H37" s="24">
        <f t="shared" si="5"/>
        <v>-11</v>
      </c>
      <c r="I37" s="225" t="e">
        <f t="shared" si="7"/>
        <v>#DIV/0!</v>
      </c>
      <c r="J37" s="226"/>
      <c r="K37" s="227"/>
      <c r="L37" s="22" t="e">
        <f t="shared" si="2"/>
        <v>#DIV/0!</v>
      </c>
      <c r="M37" s="225" t="e">
        <f t="shared" si="3"/>
        <v>#DIV/0!</v>
      </c>
      <c r="N37" s="228"/>
      <c r="O37" s="23" t="e">
        <f t="shared" si="4"/>
        <v>#DIV/0!</v>
      </c>
    </row>
    <row r="38" spans="2:15" s="17" customFormat="1" ht="20.2" customHeight="1" x14ac:dyDescent="0.3">
      <c r="B38" s="18">
        <v>25</v>
      </c>
      <c r="C38" s="19"/>
      <c r="D38" s="222" t="e">
        <f t="shared" si="0"/>
        <v>#REF!</v>
      </c>
      <c r="E38" s="223"/>
      <c r="F38" s="224"/>
      <c r="G38" s="20" t="e">
        <f t="shared" si="1"/>
        <v>#DIV/0!</v>
      </c>
      <c r="H38" s="24">
        <f t="shared" si="5"/>
        <v>-11.5</v>
      </c>
      <c r="I38" s="225" t="e">
        <f t="shared" si="7"/>
        <v>#DIV/0!</v>
      </c>
      <c r="J38" s="226"/>
      <c r="K38" s="227"/>
      <c r="L38" s="22" t="e">
        <f t="shared" si="2"/>
        <v>#DIV/0!</v>
      </c>
      <c r="M38" s="225" t="e">
        <f t="shared" si="3"/>
        <v>#DIV/0!</v>
      </c>
      <c r="N38" s="228"/>
      <c r="O38" s="23" t="e">
        <f t="shared" si="4"/>
        <v>#DIV/0!</v>
      </c>
    </row>
    <row r="39" spans="2:15" s="17" customFormat="1" ht="20.2" customHeight="1" x14ac:dyDescent="0.3">
      <c r="B39" s="18">
        <v>26</v>
      </c>
      <c r="C39" s="19"/>
      <c r="D39" s="222" t="e">
        <f t="shared" si="0"/>
        <v>#REF!</v>
      </c>
      <c r="E39" s="223"/>
      <c r="F39" s="224"/>
      <c r="G39" s="20" t="e">
        <f t="shared" si="1"/>
        <v>#DIV/0!</v>
      </c>
      <c r="H39" s="24">
        <f t="shared" si="5"/>
        <v>-12</v>
      </c>
      <c r="I39" s="225" t="e">
        <f t="shared" si="7"/>
        <v>#DIV/0!</v>
      </c>
      <c r="J39" s="226"/>
      <c r="K39" s="227"/>
      <c r="L39" s="22" t="e">
        <f>L38-I39</f>
        <v>#DIV/0!</v>
      </c>
      <c r="M39" s="225" t="e">
        <f t="shared" si="3"/>
        <v>#DIV/0!</v>
      </c>
      <c r="N39" s="228"/>
      <c r="O39" s="23" t="e">
        <f t="shared" si="4"/>
        <v>#DIV/0!</v>
      </c>
    </row>
    <row r="40" spans="2:15" s="17" customFormat="1" ht="20.2" customHeight="1" x14ac:dyDescent="0.3">
      <c r="B40" s="18">
        <v>27</v>
      </c>
      <c r="C40" s="19"/>
      <c r="D40" s="222" t="e">
        <f t="shared" si="0"/>
        <v>#REF!</v>
      </c>
      <c r="E40" s="223"/>
      <c r="F40" s="224"/>
      <c r="G40" s="20" t="e">
        <f t="shared" si="1"/>
        <v>#DIV/0!</v>
      </c>
      <c r="H40" s="24">
        <f t="shared" si="5"/>
        <v>-12.5</v>
      </c>
      <c r="I40" s="225" t="e">
        <f t="shared" si="7"/>
        <v>#DIV/0!</v>
      </c>
      <c r="J40" s="226"/>
      <c r="K40" s="227"/>
      <c r="L40" s="22" t="e">
        <f t="shared" si="2"/>
        <v>#DIV/0!</v>
      </c>
      <c r="M40" s="225" t="e">
        <f t="shared" si="3"/>
        <v>#DIV/0!</v>
      </c>
      <c r="N40" s="228"/>
      <c r="O40" s="23" t="e">
        <f t="shared" si="4"/>
        <v>#DIV/0!</v>
      </c>
    </row>
    <row r="41" spans="2:15" s="17" customFormat="1" ht="20.2" customHeight="1" x14ac:dyDescent="0.3">
      <c r="B41" s="18">
        <v>28</v>
      </c>
      <c r="C41" s="19"/>
      <c r="D41" s="222" t="e">
        <f>DATE(YEAR(D40),MONTH(D40)+1,DAY(D40))</f>
        <v>#REF!</v>
      </c>
      <c r="E41" s="223"/>
      <c r="F41" s="224"/>
      <c r="G41" s="20" t="e">
        <f t="shared" si="1"/>
        <v>#DIV/0!</v>
      </c>
      <c r="H41" s="24">
        <f t="shared" si="5"/>
        <v>-13</v>
      </c>
      <c r="I41" s="225" t="e">
        <f t="shared" si="7"/>
        <v>#DIV/0!</v>
      </c>
      <c r="J41" s="226"/>
      <c r="K41" s="227"/>
      <c r="L41" s="22" t="e">
        <f t="shared" si="2"/>
        <v>#DIV/0!</v>
      </c>
      <c r="M41" s="225" t="e">
        <f t="shared" si="3"/>
        <v>#DIV/0!</v>
      </c>
      <c r="N41" s="228"/>
      <c r="O41" s="23" t="e">
        <f t="shared" si="4"/>
        <v>#DIV/0!</v>
      </c>
    </row>
    <row r="42" spans="2:15" s="17" customFormat="1" ht="20.2" customHeight="1" x14ac:dyDescent="0.3">
      <c r="B42" s="18">
        <v>29</v>
      </c>
      <c r="C42" s="19"/>
      <c r="D42" s="222" t="e">
        <f>DATE(YEAR(D41),MONTH(D41)+1,DAY(D41))</f>
        <v>#REF!</v>
      </c>
      <c r="E42" s="223"/>
      <c r="F42" s="224"/>
      <c r="G42" s="20" t="e">
        <f t="shared" si="1"/>
        <v>#DIV/0!</v>
      </c>
      <c r="H42" s="24">
        <f t="shared" si="5"/>
        <v>-13.5</v>
      </c>
      <c r="I42" s="225" t="e">
        <f t="shared" si="7"/>
        <v>#DIV/0!</v>
      </c>
      <c r="J42" s="226"/>
      <c r="K42" s="227"/>
      <c r="L42" s="22" t="e">
        <f t="shared" si="2"/>
        <v>#DIV/0!</v>
      </c>
      <c r="M42" s="225" t="e">
        <f t="shared" si="3"/>
        <v>#DIV/0!</v>
      </c>
      <c r="N42" s="228"/>
      <c r="O42" s="23" t="e">
        <f t="shared" si="4"/>
        <v>#DIV/0!</v>
      </c>
    </row>
    <row r="43" spans="2:15" s="17" customFormat="1" ht="20.2" customHeight="1" x14ac:dyDescent="0.3">
      <c r="B43" s="18">
        <v>30</v>
      </c>
      <c r="C43" s="19"/>
      <c r="D43" s="222" t="e">
        <f>DATE(YEAR(D42),MONTH(D42)+1,DAY(D42))</f>
        <v>#REF!</v>
      </c>
      <c r="E43" s="223"/>
      <c r="F43" s="224"/>
      <c r="G43" s="20" t="e">
        <f t="shared" si="1"/>
        <v>#DIV/0!</v>
      </c>
      <c r="H43" s="24">
        <f t="shared" si="5"/>
        <v>-14</v>
      </c>
      <c r="I43" s="225" t="e">
        <f t="shared" si="7"/>
        <v>#DIV/0!</v>
      </c>
      <c r="J43" s="226"/>
      <c r="K43" s="227"/>
      <c r="L43" s="22" t="e">
        <f t="shared" si="2"/>
        <v>#DIV/0!</v>
      </c>
      <c r="M43" s="225" t="e">
        <f t="shared" si="3"/>
        <v>#DIV/0!</v>
      </c>
      <c r="N43" s="228"/>
      <c r="O43" s="23" t="e">
        <f t="shared" si="4"/>
        <v>#DIV/0!</v>
      </c>
    </row>
    <row r="44" spans="2:15" s="17" customFormat="1" ht="20.2" customHeight="1" thickBot="1" x14ac:dyDescent="0.35">
      <c r="B44" s="25"/>
      <c r="C44" s="26"/>
      <c r="D44" s="229"/>
      <c r="E44" s="230"/>
      <c r="F44" s="231"/>
      <c r="G44" s="26"/>
      <c r="H44" s="27"/>
      <c r="I44" s="232"/>
      <c r="J44" s="233"/>
      <c r="K44" s="234"/>
      <c r="L44" s="28"/>
      <c r="M44" s="235"/>
      <c r="N44" s="236"/>
      <c r="O44" s="29"/>
    </row>
    <row r="45" spans="2:15" ht="15" thickTop="1" x14ac:dyDescent="0.3"/>
  </sheetData>
  <mergeCells count="109">
    <mergeCell ref="D44:F44"/>
    <mergeCell ref="I44:K44"/>
    <mergeCell ref="M44:N44"/>
    <mergeCell ref="D42:F42"/>
    <mergeCell ref="I42:K42"/>
    <mergeCell ref="M42:N42"/>
    <mergeCell ref="D43:F43"/>
    <mergeCell ref="I43:K43"/>
    <mergeCell ref="M43:N43"/>
    <mergeCell ref="D40:F40"/>
    <mergeCell ref="I40:K40"/>
    <mergeCell ref="M40:N40"/>
    <mergeCell ref="D41:F41"/>
    <mergeCell ref="I41:K41"/>
    <mergeCell ref="M41:N41"/>
    <mergeCell ref="D38:F38"/>
    <mergeCell ref="I38:K38"/>
    <mergeCell ref="M38:N38"/>
    <mergeCell ref="D39:F39"/>
    <mergeCell ref="I39:K39"/>
    <mergeCell ref="M39:N39"/>
    <mergeCell ref="D36:F36"/>
    <mergeCell ref="I36:K36"/>
    <mergeCell ref="M36:N36"/>
    <mergeCell ref="D37:F37"/>
    <mergeCell ref="I37:K37"/>
    <mergeCell ref="M37:N37"/>
    <mergeCell ref="D34:F34"/>
    <mergeCell ref="I34:K34"/>
    <mergeCell ref="M34:N34"/>
    <mergeCell ref="D35:F35"/>
    <mergeCell ref="I35:K35"/>
    <mergeCell ref="M35:N35"/>
    <mergeCell ref="D32:F32"/>
    <mergeCell ref="I32:K32"/>
    <mergeCell ref="M32:N32"/>
    <mergeCell ref="D33:F33"/>
    <mergeCell ref="I33:K33"/>
    <mergeCell ref="M33:N33"/>
    <mergeCell ref="D30:F30"/>
    <mergeCell ref="I30:K30"/>
    <mergeCell ref="M30:N30"/>
    <mergeCell ref="D31:F31"/>
    <mergeCell ref="I31:K31"/>
    <mergeCell ref="M31:N31"/>
    <mergeCell ref="D28:F28"/>
    <mergeCell ref="I28:K28"/>
    <mergeCell ref="M28:N28"/>
    <mergeCell ref="D29:F29"/>
    <mergeCell ref="I29:K29"/>
    <mergeCell ref="M29:N29"/>
    <mergeCell ref="D26:F26"/>
    <mergeCell ref="I26:K26"/>
    <mergeCell ref="M26:N26"/>
    <mergeCell ref="D27:F27"/>
    <mergeCell ref="I27:K27"/>
    <mergeCell ref="M27:N27"/>
    <mergeCell ref="D24:F24"/>
    <mergeCell ref="I24:K24"/>
    <mergeCell ref="M24:N24"/>
    <mergeCell ref="D25:F25"/>
    <mergeCell ref="I25:K25"/>
    <mergeCell ref="M25:N25"/>
    <mergeCell ref="D22:F22"/>
    <mergeCell ref="I22:K22"/>
    <mergeCell ref="M22:N22"/>
    <mergeCell ref="D23:F23"/>
    <mergeCell ref="I23:K23"/>
    <mergeCell ref="M23:N23"/>
    <mergeCell ref="D20:F20"/>
    <mergeCell ref="I20:K20"/>
    <mergeCell ref="M20:N20"/>
    <mergeCell ref="D21:F21"/>
    <mergeCell ref="I21:K21"/>
    <mergeCell ref="M21:N21"/>
    <mergeCell ref="D18:F18"/>
    <mergeCell ref="I18:K18"/>
    <mergeCell ref="M18:N18"/>
    <mergeCell ref="D19:F19"/>
    <mergeCell ref="I19:K19"/>
    <mergeCell ref="M19:N19"/>
    <mergeCell ref="F2:G2"/>
    <mergeCell ref="F3:G3"/>
    <mergeCell ref="F4:G6"/>
    <mergeCell ref="N6:O6"/>
    <mergeCell ref="F7:G7"/>
    <mergeCell ref="D16:F16"/>
    <mergeCell ref="I16:K16"/>
    <mergeCell ref="M16:N16"/>
    <mergeCell ref="D17:F17"/>
    <mergeCell ref="I17:K17"/>
    <mergeCell ref="M17:N17"/>
    <mergeCell ref="D14:F14"/>
    <mergeCell ref="I14:K14"/>
    <mergeCell ref="M14:N14"/>
    <mergeCell ref="D15:F15"/>
    <mergeCell ref="I15:K15"/>
    <mergeCell ref="M15:N15"/>
    <mergeCell ref="B10:B11"/>
    <mergeCell ref="C10:C11"/>
    <mergeCell ref="D10:F11"/>
    <mergeCell ref="G10:G11"/>
    <mergeCell ref="H10:K10"/>
    <mergeCell ref="L10:N10"/>
    <mergeCell ref="I11:K11"/>
    <mergeCell ref="M11:N11"/>
    <mergeCell ref="D13:F13"/>
    <mergeCell ref="I13:K13"/>
    <mergeCell ref="M13:N13"/>
  </mergeCells>
  <pageMargins left="0.23622047244094491" right="0.23622047244094491" top="0.43307086614173229" bottom="0.74803149606299213" header="0.31496062992125984" footer="0.31496062992125984"/>
  <pageSetup paperSize="9" scale="92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O51"/>
  <sheetViews>
    <sheetView view="pageBreakPreview" zoomScale="60" workbookViewId="0">
      <selection activeCell="L2" sqref="L2"/>
    </sheetView>
  </sheetViews>
  <sheetFormatPr defaultRowHeight="14.4" x14ac:dyDescent="0.3"/>
  <cols>
    <col min="1" max="1" width="1.296875" customWidth="1"/>
    <col min="2" max="2" width="3.59765625" customWidth="1"/>
    <col min="3" max="3" width="9.59765625" customWidth="1"/>
    <col min="4" max="4" width="0.8984375" customWidth="1"/>
    <col min="5" max="5" width="1.296875" customWidth="1"/>
    <col min="6" max="6" width="20.296875" customWidth="1"/>
    <col min="7" max="7" width="13.296875" customWidth="1"/>
    <col min="8" max="8" width="9.09765625" customWidth="1"/>
    <col min="9" max="9" width="4" customWidth="1"/>
    <col min="10" max="10" width="4.8984375" customWidth="1"/>
    <col min="11" max="11" width="1.296875" customWidth="1"/>
    <col min="12" max="12" width="13" bestFit="1" customWidth="1"/>
    <col min="13" max="13" width="2.09765625" customWidth="1"/>
    <col min="14" max="14" width="10" customWidth="1"/>
    <col min="15" max="15" width="12" bestFit="1" customWidth="1"/>
  </cols>
  <sheetData>
    <row r="1" spans="2:15" ht="9.8000000000000007" customHeight="1" thickBot="1" x14ac:dyDescent="0.35"/>
    <row r="2" spans="2:15" ht="20.2" customHeight="1" thickTop="1" thickBot="1" x14ac:dyDescent="0.35">
      <c r="B2" s="3" t="s">
        <v>0</v>
      </c>
      <c r="C2" s="4"/>
      <c r="D2" s="4"/>
      <c r="E2" s="38" t="s">
        <v>7</v>
      </c>
      <c r="F2" s="204" t="str">
        <f>INPUT!B3</f>
        <v>PR-044377</v>
      </c>
      <c r="G2" s="204"/>
      <c r="H2" s="38" t="s">
        <v>4</v>
      </c>
      <c r="I2" s="38"/>
      <c r="J2" s="38"/>
      <c r="K2" s="38" t="s">
        <v>7</v>
      </c>
      <c r="L2" s="39" t="e">
        <f>INPUT!#REF!</f>
        <v>#REF!</v>
      </c>
      <c r="M2" s="38"/>
      <c r="N2" s="38" t="s">
        <v>23</v>
      </c>
      <c r="O2" s="40" t="e">
        <f>EDATE(L2,L6)</f>
        <v>#REF!</v>
      </c>
    </row>
    <row r="3" spans="2:15" ht="20.2" customHeight="1" thickBot="1" x14ac:dyDescent="0.35">
      <c r="B3" s="5" t="s">
        <v>1</v>
      </c>
      <c r="C3" s="2"/>
      <c r="D3" s="2"/>
      <c r="E3" s="41" t="s">
        <v>7</v>
      </c>
      <c r="F3" s="205">
        <f>INPUT!B4</f>
        <v>0</v>
      </c>
      <c r="G3" s="205"/>
      <c r="H3" s="41" t="s">
        <v>5</v>
      </c>
      <c r="I3" s="41"/>
      <c r="J3" s="41"/>
      <c r="K3" s="41" t="s">
        <v>7</v>
      </c>
      <c r="L3" s="42">
        <f>INPUT!B8</f>
        <v>0</v>
      </c>
      <c r="M3" s="43"/>
      <c r="N3" s="43"/>
      <c r="O3" s="44"/>
    </row>
    <row r="4" spans="2:15" ht="20.2" customHeight="1" thickBot="1" x14ac:dyDescent="0.35">
      <c r="B4" s="5" t="s">
        <v>2</v>
      </c>
      <c r="C4" s="2"/>
      <c r="D4" s="2"/>
      <c r="E4" s="41" t="s">
        <v>7</v>
      </c>
      <c r="F4" s="205">
        <f>INPUT!B5</f>
        <v>0</v>
      </c>
      <c r="G4" s="205"/>
      <c r="H4" s="41" t="s">
        <v>19</v>
      </c>
      <c r="I4" s="45">
        <f>INPUT!B9</f>
        <v>0</v>
      </c>
      <c r="J4" s="46" t="str">
        <f>I4*L6&amp;"%"</f>
        <v>0%</v>
      </c>
      <c r="K4" s="41" t="s">
        <v>7</v>
      </c>
      <c r="L4" s="47" t="e">
        <f>N6*L6-L3</f>
        <v>#DIV/0!</v>
      </c>
      <c r="M4" s="43" t="s">
        <v>21</v>
      </c>
      <c r="N4" s="43"/>
      <c r="O4" s="44"/>
    </row>
    <row r="5" spans="2:15" ht="20.2" customHeight="1" thickBot="1" x14ac:dyDescent="0.35">
      <c r="B5" s="5"/>
      <c r="C5" s="2"/>
      <c r="D5" s="2"/>
      <c r="E5" s="41"/>
      <c r="F5" s="205"/>
      <c r="G5" s="205"/>
      <c r="H5" s="41" t="s">
        <v>6</v>
      </c>
      <c r="I5" s="41"/>
      <c r="J5" s="41"/>
      <c r="K5" s="41" t="s">
        <v>7</v>
      </c>
      <c r="L5" s="48" t="e">
        <f>SUM(L3:L4)</f>
        <v>#DIV/0!</v>
      </c>
      <c r="M5" s="43"/>
      <c r="N5" s="43"/>
      <c r="O5" s="44"/>
    </row>
    <row r="6" spans="2:15" ht="20.2" customHeight="1" thickBot="1" x14ac:dyDescent="0.35">
      <c r="B6" s="5"/>
      <c r="C6" s="2"/>
      <c r="D6" s="2"/>
      <c r="E6" s="41"/>
      <c r="F6" s="205"/>
      <c r="G6" s="205"/>
      <c r="H6" s="41" t="s">
        <v>8</v>
      </c>
      <c r="I6" s="41"/>
      <c r="J6" s="41"/>
      <c r="K6" s="41" t="s">
        <v>7</v>
      </c>
      <c r="L6" s="49">
        <f>INPUT!B10</f>
        <v>0</v>
      </c>
      <c r="M6" s="43" t="s">
        <v>20</v>
      </c>
      <c r="N6" s="206" t="e">
        <f>CEILING((L3*I4/100*L6+L3)/L6,500)</f>
        <v>#DIV/0!</v>
      </c>
      <c r="O6" s="207"/>
    </row>
    <row r="7" spans="2:15" ht="20.2" customHeight="1" x14ac:dyDescent="0.3">
      <c r="B7" s="5" t="s">
        <v>3</v>
      </c>
      <c r="C7" s="2"/>
      <c r="D7" s="2"/>
      <c r="E7" s="41" t="s">
        <v>7</v>
      </c>
      <c r="F7" s="208">
        <f>INPUT!B6</f>
        <v>0</v>
      </c>
      <c r="G7" s="205"/>
      <c r="H7" s="41" t="s">
        <v>9</v>
      </c>
      <c r="I7" s="41"/>
      <c r="J7" s="41"/>
      <c r="K7" s="41" t="s">
        <v>7</v>
      </c>
      <c r="L7" s="41" t="str">
        <f>INPUT!B2</f>
        <v>44377/AP/PRK/XI/2018</v>
      </c>
      <c r="M7" s="41"/>
      <c r="N7" s="41"/>
      <c r="O7" s="50"/>
    </row>
    <row r="8" spans="2:15" ht="6.05" customHeight="1" thickBot="1" x14ac:dyDescent="0.3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6.05" customHeight="1" thickTop="1" thickBot="1" x14ac:dyDescent="0.35"/>
    <row r="10" spans="2:15" s="1" customFormat="1" ht="30.85" customHeight="1" thickTop="1" x14ac:dyDescent="0.3">
      <c r="B10" s="197"/>
      <c r="C10" s="199" t="s">
        <v>10</v>
      </c>
      <c r="D10" s="199" t="s">
        <v>11</v>
      </c>
      <c r="E10" s="199"/>
      <c r="F10" s="199"/>
      <c r="G10" s="199" t="s">
        <v>12</v>
      </c>
      <c r="H10" s="201" t="s">
        <v>13</v>
      </c>
      <c r="I10" s="202"/>
      <c r="J10" s="202"/>
      <c r="K10" s="203"/>
      <c r="L10" s="209" t="s">
        <v>16</v>
      </c>
      <c r="M10" s="210"/>
      <c r="N10" s="211"/>
      <c r="O10" s="9"/>
    </row>
    <row r="11" spans="2:15" ht="18" customHeight="1" thickBot="1" x14ac:dyDescent="0.35">
      <c r="B11" s="198"/>
      <c r="C11" s="200"/>
      <c r="D11" s="200"/>
      <c r="E11" s="200"/>
      <c r="F11" s="200"/>
      <c r="G11" s="200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s="17" customFormat="1" ht="20.2" customHeight="1" thickTop="1" x14ac:dyDescent="0.3">
      <c r="B13" s="12"/>
      <c r="C13" s="31" t="e">
        <f>L2</f>
        <v>#REF!</v>
      </c>
      <c r="D13" s="215" t="s">
        <v>22</v>
      </c>
      <c r="E13" s="216"/>
      <c r="F13" s="217"/>
      <c r="G13" s="13"/>
      <c r="H13" s="14"/>
      <c r="I13" s="218"/>
      <c r="J13" s="219"/>
      <c r="K13" s="220"/>
      <c r="L13" s="15" t="e">
        <f>L4</f>
        <v>#DIV/0!</v>
      </c>
      <c r="M13" s="218">
        <f>L3</f>
        <v>0</v>
      </c>
      <c r="N13" s="221"/>
      <c r="O13" s="16" t="e">
        <f>SUM(L13:N13)</f>
        <v>#DIV/0!</v>
      </c>
    </row>
    <row r="14" spans="2:15" s="17" customFormat="1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21">
        <f>(L6+1)/2</f>
        <v>0.5</v>
      </c>
      <c r="I14" s="225" t="e">
        <f>L13/H14</f>
        <v>#DIV/0!</v>
      </c>
      <c r="J14" s="226"/>
      <c r="K14" s="227"/>
      <c r="L14" s="22" t="e">
        <f>L13-I14</f>
        <v>#DIV/0!</v>
      </c>
      <c r="M14" s="225" t="e">
        <f>M13-G14</f>
        <v>#DIV/0!</v>
      </c>
      <c r="N14" s="228"/>
      <c r="O14" s="23" t="e">
        <f>SUM(L14:N14)</f>
        <v>#DIV/0!</v>
      </c>
    </row>
    <row r="15" spans="2:15" s="17" customFormat="1" ht="20.2" customHeight="1" x14ac:dyDescent="0.3">
      <c r="B15" s="18">
        <v>2</v>
      </c>
      <c r="C15" s="19"/>
      <c r="D15" s="222" t="e">
        <f t="shared" ref="D15:D44" si="0">EDATE($C$13,$B15)</f>
        <v>#REF!</v>
      </c>
      <c r="E15" s="223"/>
      <c r="F15" s="224"/>
      <c r="G15" s="20" t="e">
        <f t="shared" ref="G15:G49" si="1">$N$6-I15</f>
        <v>#DIV/0!</v>
      </c>
      <c r="H15" s="24">
        <f>H14-0.5</f>
        <v>0</v>
      </c>
      <c r="I15" s="225" t="e">
        <f>L14/H15</f>
        <v>#DIV/0!</v>
      </c>
      <c r="J15" s="226"/>
      <c r="K15" s="227"/>
      <c r="L15" s="22" t="e">
        <f t="shared" ref="L15:L49" si="2">L14-I15</f>
        <v>#DIV/0!</v>
      </c>
      <c r="M15" s="225" t="e">
        <f t="shared" ref="M15:M49" si="3">M14-G15</f>
        <v>#DIV/0!</v>
      </c>
      <c r="N15" s="228"/>
      <c r="O15" s="23" t="e">
        <f t="shared" ref="O15:O49" si="4">SUM(L15:N15)</f>
        <v>#DIV/0!</v>
      </c>
    </row>
    <row r="16" spans="2:15" s="17" customFormat="1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24">
        <f t="shared" ref="H16:H49" si="5">H15-0.5</f>
        <v>-0.5</v>
      </c>
      <c r="I16" s="225" t="e">
        <f t="shared" ref="I16:I23" si="6">L15/H16</f>
        <v>#DIV/0!</v>
      </c>
      <c r="J16" s="226"/>
      <c r="K16" s="227"/>
      <c r="L16" s="22" t="e">
        <f t="shared" si="2"/>
        <v>#DIV/0!</v>
      </c>
      <c r="M16" s="225" t="e">
        <f t="shared" si="3"/>
        <v>#DIV/0!</v>
      </c>
      <c r="N16" s="228"/>
      <c r="O16" s="23" t="e">
        <f t="shared" si="4"/>
        <v>#DIV/0!</v>
      </c>
    </row>
    <row r="17" spans="2:15" s="17" customFormat="1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24">
        <f t="shared" si="5"/>
        <v>-1</v>
      </c>
      <c r="I17" s="225" t="e">
        <f t="shared" si="6"/>
        <v>#DIV/0!</v>
      </c>
      <c r="J17" s="226"/>
      <c r="K17" s="227"/>
      <c r="L17" s="22" t="e">
        <f t="shared" si="2"/>
        <v>#DIV/0!</v>
      </c>
      <c r="M17" s="225" t="e">
        <f t="shared" si="3"/>
        <v>#DIV/0!</v>
      </c>
      <c r="N17" s="228"/>
      <c r="O17" s="23" t="e">
        <f t="shared" si="4"/>
        <v>#DIV/0!</v>
      </c>
    </row>
    <row r="18" spans="2:15" s="17" customFormat="1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24">
        <f t="shared" si="5"/>
        <v>-1.5</v>
      </c>
      <c r="I18" s="225" t="e">
        <f t="shared" si="6"/>
        <v>#DIV/0!</v>
      </c>
      <c r="J18" s="226"/>
      <c r="K18" s="227"/>
      <c r="L18" s="22" t="e">
        <f t="shared" si="2"/>
        <v>#DIV/0!</v>
      </c>
      <c r="M18" s="225" t="e">
        <f t="shared" si="3"/>
        <v>#DIV/0!</v>
      </c>
      <c r="N18" s="228"/>
      <c r="O18" s="23" t="e">
        <f t="shared" si="4"/>
        <v>#DIV/0!</v>
      </c>
    </row>
    <row r="19" spans="2:15" s="17" customFormat="1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24">
        <f t="shared" si="5"/>
        <v>-2</v>
      </c>
      <c r="I19" s="225" t="e">
        <f t="shared" si="6"/>
        <v>#DIV/0!</v>
      </c>
      <c r="J19" s="226"/>
      <c r="K19" s="227"/>
      <c r="L19" s="22" t="e">
        <f t="shared" si="2"/>
        <v>#DIV/0!</v>
      </c>
      <c r="M19" s="225" t="e">
        <f t="shared" si="3"/>
        <v>#DIV/0!</v>
      </c>
      <c r="N19" s="228"/>
      <c r="O19" s="23" t="e">
        <f t="shared" si="4"/>
        <v>#DIV/0!</v>
      </c>
    </row>
    <row r="20" spans="2:15" s="17" customFormat="1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24">
        <f t="shared" si="5"/>
        <v>-2.5</v>
      </c>
      <c r="I20" s="225" t="e">
        <f t="shared" si="6"/>
        <v>#DIV/0!</v>
      </c>
      <c r="J20" s="226"/>
      <c r="K20" s="227"/>
      <c r="L20" s="22" t="e">
        <f t="shared" si="2"/>
        <v>#DIV/0!</v>
      </c>
      <c r="M20" s="225" t="e">
        <f t="shared" si="3"/>
        <v>#DIV/0!</v>
      </c>
      <c r="N20" s="228"/>
      <c r="O20" s="23" t="e">
        <f t="shared" si="4"/>
        <v>#DIV/0!</v>
      </c>
    </row>
    <row r="21" spans="2:15" s="17" customFormat="1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24">
        <f t="shared" si="5"/>
        <v>-3</v>
      </c>
      <c r="I21" s="225" t="e">
        <f t="shared" si="6"/>
        <v>#DIV/0!</v>
      </c>
      <c r="J21" s="226"/>
      <c r="K21" s="227"/>
      <c r="L21" s="22" t="e">
        <f t="shared" si="2"/>
        <v>#DIV/0!</v>
      </c>
      <c r="M21" s="225" t="e">
        <f t="shared" si="3"/>
        <v>#DIV/0!</v>
      </c>
      <c r="N21" s="228"/>
      <c r="O21" s="23" t="e">
        <f t="shared" si="4"/>
        <v>#DIV/0!</v>
      </c>
    </row>
    <row r="22" spans="2:15" s="17" customFormat="1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24">
        <f t="shared" si="5"/>
        <v>-3.5</v>
      </c>
      <c r="I22" s="225" t="e">
        <f t="shared" si="6"/>
        <v>#DIV/0!</v>
      </c>
      <c r="J22" s="226"/>
      <c r="K22" s="227"/>
      <c r="L22" s="22" t="e">
        <f t="shared" si="2"/>
        <v>#DIV/0!</v>
      </c>
      <c r="M22" s="225" t="e">
        <f t="shared" si="3"/>
        <v>#DIV/0!</v>
      </c>
      <c r="N22" s="228"/>
      <c r="O22" s="23" t="e">
        <f t="shared" si="4"/>
        <v>#DIV/0!</v>
      </c>
    </row>
    <row r="23" spans="2:15" s="17" customFormat="1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24">
        <f t="shared" si="5"/>
        <v>-4</v>
      </c>
      <c r="I23" s="225" t="e">
        <f t="shared" si="6"/>
        <v>#DIV/0!</v>
      </c>
      <c r="J23" s="226"/>
      <c r="K23" s="227"/>
      <c r="L23" s="22" t="e">
        <f t="shared" si="2"/>
        <v>#DIV/0!</v>
      </c>
      <c r="M23" s="225" t="e">
        <f t="shared" si="3"/>
        <v>#DIV/0!</v>
      </c>
      <c r="N23" s="228"/>
      <c r="O23" s="23" t="e">
        <f t="shared" si="4"/>
        <v>#DIV/0!</v>
      </c>
    </row>
    <row r="24" spans="2:15" s="17" customFormat="1" ht="20.2" customHeight="1" x14ac:dyDescent="0.3">
      <c r="B24" s="18">
        <v>11</v>
      </c>
      <c r="C24" s="19"/>
      <c r="D24" s="222" t="e">
        <f t="shared" si="0"/>
        <v>#REF!</v>
      </c>
      <c r="E24" s="223"/>
      <c r="F24" s="224"/>
      <c r="G24" s="20" t="e">
        <f t="shared" si="1"/>
        <v>#DIV/0!</v>
      </c>
      <c r="H24" s="24">
        <f t="shared" si="5"/>
        <v>-4.5</v>
      </c>
      <c r="I24" s="225" t="e">
        <f>L23/H24</f>
        <v>#DIV/0!</v>
      </c>
      <c r="J24" s="226"/>
      <c r="K24" s="227"/>
      <c r="L24" s="22" t="e">
        <f t="shared" si="2"/>
        <v>#DIV/0!</v>
      </c>
      <c r="M24" s="225" t="e">
        <f t="shared" si="3"/>
        <v>#DIV/0!</v>
      </c>
      <c r="N24" s="228"/>
      <c r="O24" s="23" t="e">
        <f t="shared" si="4"/>
        <v>#DIV/0!</v>
      </c>
    </row>
    <row r="25" spans="2:15" s="17" customFormat="1" ht="20.2" customHeight="1" x14ac:dyDescent="0.3">
      <c r="B25" s="18">
        <v>12</v>
      </c>
      <c r="C25" s="19"/>
      <c r="D25" s="222" t="e">
        <f t="shared" si="0"/>
        <v>#REF!</v>
      </c>
      <c r="E25" s="223"/>
      <c r="F25" s="224"/>
      <c r="G25" s="20" t="e">
        <f t="shared" si="1"/>
        <v>#DIV/0!</v>
      </c>
      <c r="H25" s="24">
        <f t="shared" si="5"/>
        <v>-5</v>
      </c>
      <c r="I25" s="225" t="e">
        <f>L24/H25</f>
        <v>#DIV/0!</v>
      </c>
      <c r="J25" s="226"/>
      <c r="K25" s="227"/>
      <c r="L25" s="22" t="e">
        <f t="shared" si="2"/>
        <v>#DIV/0!</v>
      </c>
      <c r="M25" s="225" t="e">
        <f t="shared" si="3"/>
        <v>#DIV/0!</v>
      </c>
      <c r="N25" s="228"/>
      <c r="O25" s="23" t="e">
        <f t="shared" si="4"/>
        <v>#DIV/0!</v>
      </c>
    </row>
    <row r="26" spans="2:15" s="17" customFormat="1" ht="20.2" customHeight="1" x14ac:dyDescent="0.3">
      <c r="B26" s="18">
        <v>13</v>
      </c>
      <c r="C26" s="19"/>
      <c r="D26" s="222" t="e">
        <f t="shared" si="0"/>
        <v>#REF!</v>
      </c>
      <c r="E26" s="223"/>
      <c r="F26" s="224"/>
      <c r="G26" s="20" t="e">
        <f t="shared" si="1"/>
        <v>#DIV/0!</v>
      </c>
      <c r="H26" s="24">
        <f t="shared" si="5"/>
        <v>-5.5</v>
      </c>
      <c r="I26" s="225" t="e">
        <f t="shared" ref="I26:I49" si="7">L25/H26</f>
        <v>#DIV/0!</v>
      </c>
      <c r="J26" s="226"/>
      <c r="K26" s="227"/>
      <c r="L26" s="22" t="e">
        <f t="shared" si="2"/>
        <v>#DIV/0!</v>
      </c>
      <c r="M26" s="225" t="e">
        <f t="shared" si="3"/>
        <v>#DIV/0!</v>
      </c>
      <c r="N26" s="228"/>
      <c r="O26" s="23" t="e">
        <f t="shared" si="4"/>
        <v>#DIV/0!</v>
      </c>
    </row>
    <row r="27" spans="2:15" s="17" customFormat="1" ht="20.2" customHeight="1" x14ac:dyDescent="0.3">
      <c r="B27" s="18">
        <v>14</v>
      </c>
      <c r="C27" s="19"/>
      <c r="D27" s="222" t="e">
        <f t="shared" si="0"/>
        <v>#REF!</v>
      </c>
      <c r="E27" s="223"/>
      <c r="F27" s="224"/>
      <c r="G27" s="20" t="e">
        <f t="shared" si="1"/>
        <v>#DIV/0!</v>
      </c>
      <c r="H27" s="24">
        <f t="shared" si="5"/>
        <v>-6</v>
      </c>
      <c r="I27" s="225" t="e">
        <f t="shared" si="7"/>
        <v>#DIV/0!</v>
      </c>
      <c r="J27" s="226"/>
      <c r="K27" s="227"/>
      <c r="L27" s="22" t="e">
        <f t="shared" si="2"/>
        <v>#DIV/0!</v>
      </c>
      <c r="M27" s="225" t="e">
        <f t="shared" si="3"/>
        <v>#DIV/0!</v>
      </c>
      <c r="N27" s="228"/>
      <c r="O27" s="23" t="e">
        <f t="shared" si="4"/>
        <v>#DIV/0!</v>
      </c>
    </row>
    <row r="28" spans="2:15" s="17" customFormat="1" ht="20.2" customHeight="1" x14ac:dyDescent="0.3">
      <c r="B28" s="18">
        <v>15</v>
      </c>
      <c r="C28" s="19"/>
      <c r="D28" s="222" t="e">
        <f t="shared" si="0"/>
        <v>#REF!</v>
      </c>
      <c r="E28" s="223"/>
      <c r="F28" s="224"/>
      <c r="G28" s="20" t="e">
        <f t="shared" si="1"/>
        <v>#DIV/0!</v>
      </c>
      <c r="H28" s="24">
        <f t="shared" si="5"/>
        <v>-6.5</v>
      </c>
      <c r="I28" s="225" t="e">
        <f t="shared" si="7"/>
        <v>#DIV/0!</v>
      </c>
      <c r="J28" s="226"/>
      <c r="K28" s="227"/>
      <c r="L28" s="22" t="e">
        <f t="shared" si="2"/>
        <v>#DIV/0!</v>
      </c>
      <c r="M28" s="225" t="e">
        <f t="shared" si="3"/>
        <v>#DIV/0!</v>
      </c>
      <c r="N28" s="228"/>
      <c r="O28" s="23" t="e">
        <f t="shared" si="4"/>
        <v>#DIV/0!</v>
      </c>
    </row>
    <row r="29" spans="2:15" s="17" customFormat="1" ht="20.2" customHeight="1" x14ac:dyDescent="0.3">
      <c r="B29" s="18">
        <v>16</v>
      </c>
      <c r="C29" s="19"/>
      <c r="D29" s="222" t="e">
        <f t="shared" si="0"/>
        <v>#REF!</v>
      </c>
      <c r="E29" s="223"/>
      <c r="F29" s="224"/>
      <c r="G29" s="20" t="e">
        <f t="shared" si="1"/>
        <v>#DIV/0!</v>
      </c>
      <c r="H29" s="24">
        <f t="shared" si="5"/>
        <v>-7</v>
      </c>
      <c r="I29" s="225" t="e">
        <f t="shared" si="7"/>
        <v>#DIV/0!</v>
      </c>
      <c r="J29" s="226"/>
      <c r="K29" s="227"/>
      <c r="L29" s="22" t="e">
        <f t="shared" si="2"/>
        <v>#DIV/0!</v>
      </c>
      <c r="M29" s="225" t="e">
        <f t="shared" si="3"/>
        <v>#DIV/0!</v>
      </c>
      <c r="N29" s="228"/>
      <c r="O29" s="23" t="e">
        <f t="shared" si="4"/>
        <v>#DIV/0!</v>
      </c>
    </row>
    <row r="30" spans="2:15" s="17" customFormat="1" ht="20.2" customHeight="1" x14ac:dyDescent="0.3">
      <c r="B30" s="18">
        <v>17</v>
      </c>
      <c r="C30" s="19"/>
      <c r="D30" s="222" t="e">
        <f t="shared" si="0"/>
        <v>#REF!</v>
      </c>
      <c r="E30" s="223"/>
      <c r="F30" s="224"/>
      <c r="G30" s="20" t="e">
        <f t="shared" si="1"/>
        <v>#DIV/0!</v>
      </c>
      <c r="H30" s="24">
        <f t="shared" si="5"/>
        <v>-7.5</v>
      </c>
      <c r="I30" s="225" t="e">
        <f t="shared" si="7"/>
        <v>#DIV/0!</v>
      </c>
      <c r="J30" s="226"/>
      <c r="K30" s="227"/>
      <c r="L30" s="22" t="e">
        <f t="shared" si="2"/>
        <v>#DIV/0!</v>
      </c>
      <c r="M30" s="225" t="e">
        <f t="shared" si="3"/>
        <v>#DIV/0!</v>
      </c>
      <c r="N30" s="228"/>
      <c r="O30" s="23" t="e">
        <f t="shared" si="4"/>
        <v>#DIV/0!</v>
      </c>
    </row>
    <row r="31" spans="2:15" s="17" customFormat="1" ht="20.2" customHeight="1" x14ac:dyDescent="0.3">
      <c r="B31" s="18">
        <v>18</v>
      </c>
      <c r="C31" s="19"/>
      <c r="D31" s="222" t="e">
        <f t="shared" si="0"/>
        <v>#REF!</v>
      </c>
      <c r="E31" s="223"/>
      <c r="F31" s="224"/>
      <c r="G31" s="20" t="e">
        <f t="shared" si="1"/>
        <v>#DIV/0!</v>
      </c>
      <c r="H31" s="24">
        <f t="shared" si="5"/>
        <v>-8</v>
      </c>
      <c r="I31" s="225" t="e">
        <f t="shared" si="7"/>
        <v>#DIV/0!</v>
      </c>
      <c r="J31" s="226"/>
      <c r="K31" s="227"/>
      <c r="L31" s="22" t="e">
        <f t="shared" si="2"/>
        <v>#DIV/0!</v>
      </c>
      <c r="M31" s="225" t="e">
        <f t="shared" si="3"/>
        <v>#DIV/0!</v>
      </c>
      <c r="N31" s="228"/>
      <c r="O31" s="23" t="e">
        <f t="shared" si="4"/>
        <v>#DIV/0!</v>
      </c>
    </row>
    <row r="32" spans="2:15" s="17" customFormat="1" ht="20.2" customHeight="1" x14ac:dyDescent="0.3">
      <c r="B32" s="18">
        <v>19</v>
      </c>
      <c r="C32" s="19"/>
      <c r="D32" s="222" t="e">
        <f t="shared" si="0"/>
        <v>#REF!</v>
      </c>
      <c r="E32" s="223"/>
      <c r="F32" s="224"/>
      <c r="G32" s="20" t="e">
        <f t="shared" si="1"/>
        <v>#DIV/0!</v>
      </c>
      <c r="H32" s="24">
        <f t="shared" si="5"/>
        <v>-8.5</v>
      </c>
      <c r="I32" s="225" t="e">
        <f t="shared" si="7"/>
        <v>#DIV/0!</v>
      </c>
      <c r="J32" s="226"/>
      <c r="K32" s="227"/>
      <c r="L32" s="22" t="e">
        <f t="shared" si="2"/>
        <v>#DIV/0!</v>
      </c>
      <c r="M32" s="225" t="e">
        <f t="shared" si="3"/>
        <v>#DIV/0!</v>
      </c>
      <c r="N32" s="228"/>
      <c r="O32" s="23" t="e">
        <f t="shared" si="4"/>
        <v>#DIV/0!</v>
      </c>
    </row>
    <row r="33" spans="2:15" s="17" customFormat="1" ht="20.2" customHeight="1" x14ac:dyDescent="0.3">
      <c r="B33" s="18">
        <v>20</v>
      </c>
      <c r="C33" s="19"/>
      <c r="D33" s="222" t="e">
        <f t="shared" si="0"/>
        <v>#REF!</v>
      </c>
      <c r="E33" s="223"/>
      <c r="F33" s="224"/>
      <c r="G33" s="20" t="e">
        <f t="shared" si="1"/>
        <v>#DIV/0!</v>
      </c>
      <c r="H33" s="24">
        <f t="shared" si="5"/>
        <v>-9</v>
      </c>
      <c r="I33" s="225" t="e">
        <f t="shared" si="7"/>
        <v>#DIV/0!</v>
      </c>
      <c r="J33" s="226"/>
      <c r="K33" s="227"/>
      <c r="L33" s="22" t="e">
        <f t="shared" si="2"/>
        <v>#DIV/0!</v>
      </c>
      <c r="M33" s="225" t="e">
        <f t="shared" si="3"/>
        <v>#DIV/0!</v>
      </c>
      <c r="N33" s="228"/>
      <c r="O33" s="23" t="e">
        <f t="shared" si="4"/>
        <v>#DIV/0!</v>
      </c>
    </row>
    <row r="34" spans="2:15" s="17" customFormat="1" ht="20.2" customHeight="1" x14ac:dyDescent="0.3">
      <c r="B34" s="18">
        <v>21</v>
      </c>
      <c r="C34" s="19"/>
      <c r="D34" s="222" t="e">
        <f t="shared" si="0"/>
        <v>#REF!</v>
      </c>
      <c r="E34" s="223"/>
      <c r="F34" s="224"/>
      <c r="G34" s="20" t="e">
        <f t="shared" si="1"/>
        <v>#DIV/0!</v>
      </c>
      <c r="H34" s="24">
        <f t="shared" si="5"/>
        <v>-9.5</v>
      </c>
      <c r="I34" s="225" t="e">
        <f t="shared" si="7"/>
        <v>#DIV/0!</v>
      </c>
      <c r="J34" s="226"/>
      <c r="K34" s="227"/>
      <c r="L34" s="22" t="e">
        <f t="shared" si="2"/>
        <v>#DIV/0!</v>
      </c>
      <c r="M34" s="225" t="e">
        <f t="shared" si="3"/>
        <v>#DIV/0!</v>
      </c>
      <c r="N34" s="228"/>
      <c r="O34" s="23" t="e">
        <f t="shared" si="4"/>
        <v>#DIV/0!</v>
      </c>
    </row>
    <row r="35" spans="2:15" s="17" customFormat="1" ht="20.2" customHeight="1" x14ac:dyDescent="0.3">
      <c r="B35" s="18">
        <v>22</v>
      </c>
      <c r="C35" s="19"/>
      <c r="D35" s="222" t="e">
        <f t="shared" si="0"/>
        <v>#REF!</v>
      </c>
      <c r="E35" s="223"/>
      <c r="F35" s="224"/>
      <c r="G35" s="20" t="e">
        <f t="shared" si="1"/>
        <v>#DIV/0!</v>
      </c>
      <c r="H35" s="24">
        <f t="shared" si="5"/>
        <v>-10</v>
      </c>
      <c r="I35" s="225" t="e">
        <f t="shared" si="7"/>
        <v>#DIV/0!</v>
      </c>
      <c r="J35" s="226"/>
      <c r="K35" s="227"/>
      <c r="L35" s="22" t="e">
        <f t="shared" si="2"/>
        <v>#DIV/0!</v>
      </c>
      <c r="M35" s="225" t="e">
        <f t="shared" si="3"/>
        <v>#DIV/0!</v>
      </c>
      <c r="N35" s="228"/>
      <c r="O35" s="23" t="e">
        <f t="shared" si="4"/>
        <v>#DIV/0!</v>
      </c>
    </row>
    <row r="36" spans="2:15" s="17" customFormat="1" ht="20.2" customHeight="1" x14ac:dyDescent="0.3">
      <c r="B36" s="18">
        <v>23</v>
      </c>
      <c r="C36" s="19"/>
      <c r="D36" s="222" t="e">
        <f t="shared" si="0"/>
        <v>#REF!</v>
      </c>
      <c r="E36" s="223"/>
      <c r="F36" s="224"/>
      <c r="G36" s="20" t="e">
        <f t="shared" si="1"/>
        <v>#DIV/0!</v>
      </c>
      <c r="H36" s="24">
        <f t="shared" si="5"/>
        <v>-10.5</v>
      </c>
      <c r="I36" s="225" t="e">
        <f t="shared" si="7"/>
        <v>#DIV/0!</v>
      </c>
      <c r="J36" s="226"/>
      <c r="K36" s="227"/>
      <c r="L36" s="22" t="e">
        <f t="shared" si="2"/>
        <v>#DIV/0!</v>
      </c>
      <c r="M36" s="225" t="e">
        <f t="shared" si="3"/>
        <v>#DIV/0!</v>
      </c>
      <c r="N36" s="228"/>
      <c r="O36" s="23" t="e">
        <f t="shared" si="4"/>
        <v>#DIV/0!</v>
      </c>
    </row>
    <row r="37" spans="2:15" s="17" customFormat="1" ht="20.2" customHeight="1" x14ac:dyDescent="0.3">
      <c r="B37" s="18">
        <v>24</v>
      </c>
      <c r="C37" s="19"/>
      <c r="D37" s="222" t="e">
        <f t="shared" si="0"/>
        <v>#REF!</v>
      </c>
      <c r="E37" s="223"/>
      <c r="F37" s="224"/>
      <c r="G37" s="20" t="e">
        <f t="shared" si="1"/>
        <v>#DIV/0!</v>
      </c>
      <c r="H37" s="24">
        <f t="shared" si="5"/>
        <v>-11</v>
      </c>
      <c r="I37" s="225" t="e">
        <f t="shared" si="7"/>
        <v>#DIV/0!</v>
      </c>
      <c r="J37" s="226"/>
      <c r="K37" s="227"/>
      <c r="L37" s="22" t="e">
        <f t="shared" si="2"/>
        <v>#DIV/0!</v>
      </c>
      <c r="M37" s="225" t="e">
        <f t="shared" si="3"/>
        <v>#DIV/0!</v>
      </c>
      <c r="N37" s="228"/>
      <c r="O37" s="23" t="e">
        <f t="shared" si="4"/>
        <v>#DIV/0!</v>
      </c>
    </row>
    <row r="38" spans="2:15" s="17" customFormat="1" ht="20.2" customHeight="1" x14ac:dyDescent="0.3">
      <c r="B38" s="18">
        <v>25</v>
      </c>
      <c r="C38" s="19"/>
      <c r="D38" s="222" t="e">
        <f t="shared" si="0"/>
        <v>#REF!</v>
      </c>
      <c r="E38" s="223"/>
      <c r="F38" s="224"/>
      <c r="G38" s="20" t="e">
        <f t="shared" si="1"/>
        <v>#DIV/0!</v>
      </c>
      <c r="H38" s="24">
        <f t="shared" si="5"/>
        <v>-11.5</v>
      </c>
      <c r="I38" s="225" t="e">
        <f t="shared" si="7"/>
        <v>#DIV/0!</v>
      </c>
      <c r="J38" s="226"/>
      <c r="K38" s="227"/>
      <c r="L38" s="22" t="e">
        <f t="shared" si="2"/>
        <v>#DIV/0!</v>
      </c>
      <c r="M38" s="225" t="e">
        <f t="shared" si="3"/>
        <v>#DIV/0!</v>
      </c>
      <c r="N38" s="228"/>
      <c r="O38" s="23" t="e">
        <f t="shared" si="4"/>
        <v>#DIV/0!</v>
      </c>
    </row>
    <row r="39" spans="2:15" s="17" customFormat="1" ht="20.2" customHeight="1" x14ac:dyDescent="0.3">
      <c r="B39" s="18">
        <v>26</v>
      </c>
      <c r="C39" s="19"/>
      <c r="D39" s="222" t="e">
        <f t="shared" si="0"/>
        <v>#REF!</v>
      </c>
      <c r="E39" s="223"/>
      <c r="F39" s="224"/>
      <c r="G39" s="20" t="e">
        <f t="shared" si="1"/>
        <v>#DIV/0!</v>
      </c>
      <c r="H39" s="24">
        <f t="shared" si="5"/>
        <v>-12</v>
      </c>
      <c r="I39" s="225" t="e">
        <f t="shared" si="7"/>
        <v>#DIV/0!</v>
      </c>
      <c r="J39" s="226"/>
      <c r="K39" s="227"/>
      <c r="L39" s="22" t="e">
        <f>L38-I39</f>
        <v>#DIV/0!</v>
      </c>
      <c r="M39" s="225" t="e">
        <f t="shared" si="3"/>
        <v>#DIV/0!</v>
      </c>
      <c r="N39" s="228"/>
      <c r="O39" s="23" t="e">
        <f t="shared" si="4"/>
        <v>#DIV/0!</v>
      </c>
    </row>
    <row r="40" spans="2:15" s="17" customFormat="1" ht="20.2" customHeight="1" x14ac:dyDescent="0.3">
      <c r="B40" s="18">
        <v>27</v>
      </c>
      <c r="C40" s="19"/>
      <c r="D40" s="222" t="e">
        <f t="shared" si="0"/>
        <v>#REF!</v>
      </c>
      <c r="E40" s="223"/>
      <c r="F40" s="224"/>
      <c r="G40" s="20" t="e">
        <f t="shared" si="1"/>
        <v>#DIV/0!</v>
      </c>
      <c r="H40" s="24">
        <f t="shared" si="5"/>
        <v>-12.5</v>
      </c>
      <c r="I40" s="225" t="e">
        <f t="shared" si="7"/>
        <v>#DIV/0!</v>
      </c>
      <c r="J40" s="226"/>
      <c r="K40" s="227"/>
      <c r="L40" s="22" t="e">
        <f t="shared" si="2"/>
        <v>#DIV/0!</v>
      </c>
      <c r="M40" s="225" t="e">
        <f t="shared" si="3"/>
        <v>#DIV/0!</v>
      </c>
      <c r="N40" s="228"/>
      <c r="O40" s="23" t="e">
        <f t="shared" si="4"/>
        <v>#DIV/0!</v>
      </c>
    </row>
    <row r="41" spans="2:15" s="17" customFormat="1" ht="20.2" customHeight="1" x14ac:dyDescent="0.3">
      <c r="B41" s="18">
        <v>28</v>
      </c>
      <c r="C41" s="19"/>
      <c r="D41" s="222" t="e">
        <f t="shared" si="0"/>
        <v>#REF!</v>
      </c>
      <c r="E41" s="223"/>
      <c r="F41" s="224"/>
      <c r="G41" s="20" t="e">
        <f t="shared" si="1"/>
        <v>#DIV/0!</v>
      </c>
      <c r="H41" s="24">
        <f t="shared" si="5"/>
        <v>-13</v>
      </c>
      <c r="I41" s="225" t="e">
        <f t="shared" si="7"/>
        <v>#DIV/0!</v>
      </c>
      <c r="J41" s="226"/>
      <c r="K41" s="227"/>
      <c r="L41" s="22" t="e">
        <f t="shared" si="2"/>
        <v>#DIV/0!</v>
      </c>
      <c r="M41" s="225" t="e">
        <f t="shared" si="3"/>
        <v>#DIV/0!</v>
      </c>
      <c r="N41" s="228"/>
      <c r="O41" s="23" t="e">
        <f t="shared" si="4"/>
        <v>#DIV/0!</v>
      </c>
    </row>
    <row r="42" spans="2:15" s="17" customFormat="1" ht="20.2" customHeight="1" x14ac:dyDescent="0.3">
      <c r="B42" s="18">
        <v>29</v>
      </c>
      <c r="C42" s="19"/>
      <c r="D42" s="222" t="e">
        <f t="shared" si="0"/>
        <v>#REF!</v>
      </c>
      <c r="E42" s="223"/>
      <c r="F42" s="224"/>
      <c r="G42" s="20" t="e">
        <f t="shared" si="1"/>
        <v>#DIV/0!</v>
      </c>
      <c r="H42" s="24">
        <f t="shared" si="5"/>
        <v>-13.5</v>
      </c>
      <c r="I42" s="225" t="e">
        <f t="shared" si="7"/>
        <v>#DIV/0!</v>
      </c>
      <c r="J42" s="226"/>
      <c r="K42" s="227"/>
      <c r="L42" s="22" t="e">
        <f t="shared" si="2"/>
        <v>#DIV/0!</v>
      </c>
      <c r="M42" s="225" t="e">
        <f t="shared" si="3"/>
        <v>#DIV/0!</v>
      </c>
      <c r="N42" s="228"/>
      <c r="O42" s="23" t="e">
        <f t="shared" si="4"/>
        <v>#DIV/0!</v>
      </c>
    </row>
    <row r="43" spans="2:15" s="17" customFormat="1" ht="20.2" customHeight="1" x14ac:dyDescent="0.3">
      <c r="B43" s="18">
        <v>30</v>
      </c>
      <c r="C43" s="19"/>
      <c r="D43" s="222" t="e">
        <f t="shared" si="0"/>
        <v>#REF!</v>
      </c>
      <c r="E43" s="223"/>
      <c r="F43" s="224"/>
      <c r="G43" s="20" t="e">
        <f t="shared" si="1"/>
        <v>#DIV/0!</v>
      </c>
      <c r="H43" s="24">
        <f t="shared" si="5"/>
        <v>-14</v>
      </c>
      <c r="I43" s="225" t="e">
        <f t="shared" si="7"/>
        <v>#DIV/0!</v>
      </c>
      <c r="J43" s="226"/>
      <c r="K43" s="227"/>
      <c r="L43" s="22" t="e">
        <f t="shared" si="2"/>
        <v>#DIV/0!</v>
      </c>
      <c r="M43" s="225" t="e">
        <f t="shared" si="3"/>
        <v>#DIV/0!</v>
      </c>
      <c r="N43" s="228"/>
      <c r="O43" s="23" t="e">
        <f t="shared" si="4"/>
        <v>#DIV/0!</v>
      </c>
    </row>
    <row r="44" spans="2:15" s="17" customFormat="1" ht="20.2" customHeight="1" x14ac:dyDescent="0.3">
      <c r="B44" s="18">
        <v>31</v>
      </c>
      <c r="C44" s="19"/>
      <c r="D44" s="222" t="e">
        <f t="shared" si="0"/>
        <v>#REF!</v>
      </c>
      <c r="E44" s="223"/>
      <c r="F44" s="224"/>
      <c r="G44" s="20" t="e">
        <f t="shared" si="1"/>
        <v>#DIV/0!</v>
      </c>
      <c r="H44" s="24">
        <f t="shared" si="5"/>
        <v>-14.5</v>
      </c>
      <c r="I44" s="225" t="e">
        <f t="shared" si="7"/>
        <v>#DIV/0!</v>
      </c>
      <c r="J44" s="226"/>
      <c r="K44" s="227"/>
      <c r="L44" s="22" t="e">
        <f t="shared" si="2"/>
        <v>#DIV/0!</v>
      </c>
      <c r="M44" s="225" t="e">
        <f t="shared" si="3"/>
        <v>#DIV/0!</v>
      </c>
      <c r="N44" s="228"/>
      <c r="O44" s="23" t="e">
        <f t="shared" si="4"/>
        <v>#DIV/0!</v>
      </c>
    </row>
    <row r="45" spans="2:15" s="17" customFormat="1" ht="20.2" customHeight="1" x14ac:dyDescent="0.3">
      <c r="B45" s="18">
        <v>32</v>
      </c>
      <c r="C45" s="19"/>
      <c r="D45" s="222" t="e">
        <f>DATE(YEAR(D44),MONTH(D44)+1,DAY(D44))</f>
        <v>#REF!</v>
      </c>
      <c r="E45" s="223"/>
      <c r="F45" s="224"/>
      <c r="G45" s="20" t="e">
        <f t="shared" si="1"/>
        <v>#DIV/0!</v>
      </c>
      <c r="H45" s="24">
        <f t="shared" si="5"/>
        <v>-15</v>
      </c>
      <c r="I45" s="225" t="e">
        <f t="shared" si="7"/>
        <v>#DIV/0!</v>
      </c>
      <c r="J45" s="226"/>
      <c r="K45" s="227"/>
      <c r="L45" s="22" t="e">
        <f t="shared" si="2"/>
        <v>#DIV/0!</v>
      </c>
      <c r="M45" s="225" t="e">
        <f t="shared" si="3"/>
        <v>#DIV/0!</v>
      </c>
      <c r="N45" s="228"/>
      <c r="O45" s="23" t="e">
        <f t="shared" si="4"/>
        <v>#DIV/0!</v>
      </c>
    </row>
    <row r="46" spans="2:15" s="17" customFormat="1" ht="20.2" customHeight="1" x14ac:dyDescent="0.3">
      <c r="B46" s="18">
        <v>33</v>
      </c>
      <c r="C46" s="19"/>
      <c r="D46" s="222" t="e">
        <f>DATE(YEAR(D45),MONTH(D45)+1,DAY(D45))</f>
        <v>#REF!</v>
      </c>
      <c r="E46" s="223"/>
      <c r="F46" s="224"/>
      <c r="G46" s="20" t="e">
        <f t="shared" si="1"/>
        <v>#DIV/0!</v>
      </c>
      <c r="H46" s="24">
        <f t="shared" si="5"/>
        <v>-15.5</v>
      </c>
      <c r="I46" s="225" t="e">
        <f t="shared" si="7"/>
        <v>#DIV/0!</v>
      </c>
      <c r="J46" s="226"/>
      <c r="K46" s="227"/>
      <c r="L46" s="22" t="e">
        <f t="shared" si="2"/>
        <v>#DIV/0!</v>
      </c>
      <c r="M46" s="225" t="e">
        <f t="shared" si="3"/>
        <v>#DIV/0!</v>
      </c>
      <c r="N46" s="228"/>
      <c r="O46" s="23" t="e">
        <f t="shared" si="4"/>
        <v>#DIV/0!</v>
      </c>
    </row>
    <row r="47" spans="2:15" s="17" customFormat="1" ht="20.2" customHeight="1" x14ac:dyDescent="0.3">
      <c r="B47" s="18">
        <v>34</v>
      </c>
      <c r="C47" s="19"/>
      <c r="D47" s="222" t="e">
        <f>DATE(YEAR(D46),MONTH(D46)+1,DAY(D46))</f>
        <v>#REF!</v>
      </c>
      <c r="E47" s="223"/>
      <c r="F47" s="224"/>
      <c r="G47" s="20" t="e">
        <f t="shared" si="1"/>
        <v>#DIV/0!</v>
      </c>
      <c r="H47" s="24">
        <f t="shared" si="5"/>
        <v>-16</v>
      </c>
      <c r="I47" s="225" t="e">
        <f t="shared" si="7"/>
        <v>#DIV/0!</v>
      </c>
      <c r="J47" s="226"/>
      <c r="K47" s="227"/>
      <c r="L47" s="22" t="e">
        <f t="shared" si="2"/>
        <v>#DIV/0!</v>
      </c>
      <c r="M47" s="225" t="e">
        <f t="shared" si="3"/>
        <v>#DIV/0!</v>
      </c>
      <c r="N47" s="228"/>
      <c r="O47" s="23" t="e">
        <f t="shared" si="4"/>
        <v>#DIV/0!</v>
      </c>
    </row>
    <row r="48" spans="2:15" s="17" customFormat="1" ht="20.2" customHeight="1" x14ac:dyDescent="0.3">
      <c r="B48" s="18">
        <v>35</v>
      </c>
      <c r="C48" s="19"/>
      <c r="D48" s="222" t="e">
        <f>DATE(YEAR(D47),MONTH(D47)+1,DAY(D47))</f>
        <v>#REF!</v>
      </c>
      <c r="E48" s="223"/>
      <c r="F48" s="224"/>
      <c r="G48" s="20" t="e">
        <f t="shared" si="1"/>
        <v>#DIV/0!</v>
      </c>
      <c r="H48" s="24">
        <f t="shared" si="5"/>
        <v>-16.5</v>
      </c>
      <c r="I48" s="225" t="e">
        <f t="shared" si="7"/>
        <v>#DIV/0!</v>
      </c>
      <c r="J48" s="226"/>
      <c r="K48" s="227"/>
      <c r="L48" s="22" t="e">
        <f t="shared" si="2"/>
        <v>#DIV/0!</v>
      </c>
      <c r="M48" s="225" t="e">
        <f t="shared" si="3"/>
        <v>#DIV/0!</v>
      </c>
      <c r="N48" s="228"/>
      <c r="O48" s="23" t="e">
        <f t="shared" si="4"/>
        <v>#DIV/0!</v>
      </c>
    </row>
    <row r="49" spans="2:15" s="17" customFormat="1" ht="20.2" customHeight="1" x14ac:dyDescent="0.3">
      <c r="B49" s="18">
        <v>36</v>
      </c>
      <c r="C49" s="19"/>
      <c r="D49" s="222" t="e">
        <f>DATE(YEAR(D48),MONTH(D48)+1,DAY(D48))</f>
        <v>#REF!</v>
      </c>
      <c r="E49" s="223"/>
      <c r="F49" s="224"/>
      <c r="G49" s="20" t="e">
        <f t="shared" si="1"/>
        <v>#DIV/0!</v>
      </c>
      <c r="H49" s="24">
        <f t="shared" si="5"/>
        <v>-17</v>
      </c>
      <c r="I49" s="225" t="e">
        <f t="shared" si="7"/>
        <v>#DIV/0!</v>
      </c>
      <c r="J49" s="226"/>
      <c r="K49" s="227"/>
      <c r="L49" s="22" t="e">
        <f t="shared" si="2"/>
        <v>#DIV/0!</v>
      </c>
      <c r="M49" s="225" t="e">
        <f t="shared" si="3"/>
        <v>#DIV/0!</v>
      </c>
      <c r="N49" s="228"/>
      <c r="O49" s="23" t="e">
        <f t="shared" si="4"/>
        <v>#DIV/0!</v>
      </c>
    </row>
    <row r="50" spans="2:15" s="17" customFormat="1" ht="20.2" customHeight="1" thickBot="1" x14ac:dyDescent="0.35">
      <c r="B50" s="25"/>
      <c r="C50" s="26"/>
      <c r="D50" s="229"/>
      <c r="E50" s="230"/>
      <c r="F50" s="231"/>
      <c r="G50" s="26"/>
      <c r="H50" s="27"/>
      <c r="I50" s="232"/>
      <c r="J50" s="233"/>
      <c r="K50" s="234"/>
      <c r="L50" s="28"/>
      <c r="M50" s="235"/>
      <c r="N50" s="236"/>
      <c r="O50" s="29"/>
    </row>
    <row r="51" spans="2:15" ht="15" thickTop="1" x14ac:dyDescent="0.3"/>
  </sheetData>
  <mergeCells count="127">
    <mergeCell ref="D50:F50"/>
    <mergeCell ref="I50:K50"/>
    <mergeCell ref="M50:N50"/>
    <mergeCell ref="D48:F48"/>
    <mergeCell ref="I48:K48"/>
    <mergeCell ref="M48:N48"/>
    <mergeCell ref="D49:F49"/>
    <mergeCell ref="I49:K49"/>
    <mergeCell ref="M49:N49"/>
    <mergeCell ref="D46:F46"/>
    <mergeCell ref="I46:K46"/>
    <mergeCell ref="M46:N46"/>
    <mergeCell ref="D47:F47"/>
    <mergeCell ref="I47:K47"/>
    <mergeCell ref="M47:N47"/>
    <mergeCell ref="D44:F44"/>
    <mergeCell ref="I44:K44"/>
    <mergeCell ref="M44:N44"/>
    <mergeCell ref="D45:F45"/>
    <mergeCell ref="I45:K45"/>
    <mergeCell ref="M45:N45"/>
    <mergeCell ref="D42:F42"/>
    <mergeCell ref="I42:K42"/>
    <mergeCell ref="M42:N42"/>
    <mergeCell ref="D43:F43"/>
    <mergeCell ref="I43:K43"/>
    <mergeCell ref="M43:N43"/>
    <mergeCell ref="D40:F40"/>
    <mergeCell ref="I40:K40"/>
    <mergeCell ref="M40:N40"/>
    <mergeCell ref="D41:F41"/>
    <mergeCell ref="I41:K41"/>
    <mergeCell ref="M41:N41"/>
    <mergeCell ref="D38:F38"/>
    <mergeCell ref="I38:K38"/>
    <mergeCell ref="M38:N38"/>
    <mergeCell ref="D39:F39"/>
    <mergeCell ref="I39:K39"/>
    <mergeCell ref="M39:N39"/>
    <mergeCell ref="D36:F36"/>
    <mergeCell ref="I36:K36"/>
    <mergeCell ref="M36:N36"/>
    <mergeCell ref="D37:F37"/>
    <mergeCell ref="I37:K37"/>
    <mergeCell ref="M37:N37"/>
    <mergeCell ref="D34:F34"/>
    <mergeCell ref="I34:K34"/>
    <mergeCell ref="M34:N34"/>
    <mergeCell ref="D35:F35"/>
    <mergeCell ref="I35:K35"/>
    <mergeCell ref="M35:N35"/>
    <mergeCell ref="D32:F32"/>
    <mergeCell ref="I32:K32"/>
    <mergeCell ref="M32:N32"/>
    <mergeCell ref="D33:F33"/>
    <mergeCell ref="I33:K33"/>
    <mergeCell ref="M33:N33"/>
    <mergeCell ref="D30:F30"/>
    <mergeCell ref="I30:K30"/>
    <mergeCell ref="M30:N30"/>
    <mergeCell ref="D31:F31"/>
    <mergeCell ref="I31:K31"/>
    <mergeCell ref="M31:N31"/>
    <mergeCell ref="D28:F28"/>
    <mergeCell ref="I28:K28"/>
    <mergeCell ref="M28:N28"/>
    <mergeCell ref="D29:F29"/>
    <mergeCell ref="I29:K29"/>
    <mergeCell ref="M29:N29"/>
    <mergeCell ref="D26:F26"/>
    <mergeCell ref="I26:K26"/>
    <mergeCell ref="M26:N26"/>
    <mergeCell ref="D27:F27"/>
    <mergeCell ref="I27:K27"/>
    <mergeCell ref="M27:N27"/>
    <mergeCell ref="D24:F24"/>
    <mergeCell ref="I24:K24"/>
    <mergeCell ref="M24:N24"/>
    <mergeCell ref="D25:F25"/>
    <mergeCell ref="I25:K25"/>
    <mergeCell ref="M25:N25"/>
    <mergeCell ref="D22:F22"/>
    <mergeCell ref="I22:K22"/>
    <mergeCell ref="M22:N22"/>
    <mergeCell ref="D23:F23"/>
    <mergeCell ref="I23:K23"/>
    <mergeCell ref="M23:N23"/>
    <mergeCell ref="D20:F20"/>
    <mergeCell ref="I20:K20"/>
    <mergeCell ref="M20:N20"/>
    <mergeCell ref="D21:F21"/>
    <mergeCell ref="I21:K21"/>
    <mergeCell ref="M21:N21"/>
    <mergeCell ref="D18:F18"/>
    <mergeCell ref="I18:K18"/>
    <mergeCell ref="M18:N18"/>
    <mergeCell ref="D19:F19"/>
    <mergeCell ref="I19:K19"/>
    <mergeCell ref="M19:N19"/>
    <mergeCell ref="D16:F16"/>
    <mergeCell ref="I16:K16"/>
    <mergeCell ref="M16:N16"/>
    <mergeCell ref="D17:F17"/>
    <mergeCell ref="I17:K17"/>
    <mergeCell ref="M17:N17"/>
    <mergeCell ref="D14:F14"/>
    <mergeCell ref="I14:K14"/>
    <mergeCell ref="M14:N14"/>
    <mergeCell ref="D15:F15"/>
    <mergeCell ref="I15:K15"/>
    <mergeCell ref="M15:N15"/>
    <mergeCell ref="L10:N10"/>
    <mergeCell ref="I11:K11"/>
    <mergeCell ref="M11:N11"/>
    <mergeCell ref="D13:F13"/>
    <mergeCell ref="I13:K13"/>
    <mergeCell ref="M13:N13"/>
    <mergeCell ref="F2:G2"/>
    <mergeCell ref="F3:G3"/>
    <mergeCell ref="F4:G6"/>
    <mergeCell ref="N6:O6"/>
    <mergeCell ref="F7:G7"/>
    <mergeCell ref="B10:B11"/>
    <mergeCell ref="C10:C11"/>
    <mergeCell ref="D10:F11"/>
    <mergeCell ref="G10:G11"/>
    <mergeCell ref="H10:K10"/>
  </mergeCells>
  <pageMargins left="0.23622047244094491" right="0.23622047244094491" top="0.43307086614173229" bottom="0.74803149606299213" header="0.31496062992125984" footer="0.31496062992125984"/>
  <pageSetup paperSize="9" scale="93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O63"/>
  <sheetViews>
    <sheetView view="pageBreakPreview" topLeftCell="A7" zoomScaleSheetLayoutView="100" workbookViewId="0">
      <selection activeCell="L2" sqref="L2"/>
    </sheetView>
  </sheetViews>
  <sheetFormatPr defaultColWidth="9.09765625" defaultRowHeight="14.4" x14ac:dyDescent="0.3"/>
  <cols>
    <col min="1" max="1" width="1.296875" style="17" customWidth="1"/>
    <col min="2" max="2" width="3.59765625" style="17" customWidth="1"/>
    <col min="3" max="3" width="10.8984375" style="17" bestFit="1" customWidth="1"/>
    <col min="4" max="4" width="0.8984375" style="17" customWidth="1"/>
    <col min="5" max="5" width="1.296875" style="17" customWidth="1"/>
    <col min="6" max="6" width="20.296875" style="17" customWidth="1"/>
    <col min="7" max="7" width="13.296875" style="17" customWidth="1"/>
    <col min="8" max="8" width="9.09765625" style="17" customWidth="1"/>
    <col min="9" max="9" width="4" style="17" customWidth="1"/>
    <col min="10" max="10" width="4.8984375" style="17" customWidth="1"/>
    <col min="11" max="11" width="1.296875" style="17" customWidth="1"/>
    <col min="12" max="12" width="14.3984375" style="17" bestFit="1" customWidth="1"/>
    <col min="13" max="13" width="2.09765625" style="17" customWidth="1"/>
    <col min="14" max="14" width="10" style="17" customWidth="1"/>
    <col min="15" max="15" width="12.09765625" style="17" customWidth="1"/>
    <col min="16" max="16384" width="9.09765625" style="17"/>
  </cols>
  <sheetData>
    <row r="1" spans="2:15" ht="9.8000000000000007" customHeight="1" thickBot="1" x14ac:dyDescent="0.35"/>
    <row r="2" spans="2:15" ht="20.2" customHeight="1" thickTop="1" thickBot="1" x14ac:dyDescent="0.35">
      <c r="B2" s="57" t="s">
        <v>0</v>
      </c>
      <c r="C2" s="58"/>
      <c r="D2" s="58"/>
      <c r="E2" s="59" t="s">
        <v>7</v>
      </c>
      <c r="F2" s="258" t="str">
        <f>INPUT!B3</f>
        <v>PR-044377</v>
      </c>
      <c r="G2" s="258"/>
      <c r="H2" s="59" t="s">
        <v>4</v>
      </c>
      <c r="I2" s="59"/>
      <c r="J2" s="59"/>
      <c r="K2" s="59" t="s">
        <v>7</v>
      </c>
      <c r="L2" s="60" t="e">
        <f>INPUT!#REF!</f>
        <v>#REF!</v>
      </c>
      <c r="M2" s="59"/>
      <c r="N2" s="59" t="s">
        <v>23</v>
      </c>
      <c r="O2" s="61" t="e">
        <f>EDATE(L2,L6)</f>
        <v>#REF!</v>
      </c>
    </row>
    <row r="3" spans="2:15" ht="20.2" customHeight="1" thickBot="1" x14ac:dyDescent="0.35">
      <c r="B3" s="62" t="s">
        <v>1</v>
      </c>
      <c r="C3" s="63"/>
      <c r="D3" s="63"/>
      <c r="E3" s="64" t="s">
        <v>7</v>
      </c>
      <c r="F3" s="259">
        <f>INPUT!B4</f>
        <v>0</v>
      </c>
      <c r="G3" s="259"/>
      <c r="H3" s="64" t="s">
        <v>5</v>
      </c>
      <c r="I3" s="64"/>
      <c r="J3" s="64"/>
      <c r="K3" s="64" t="s">
        <v>7</v>
      </c>
      <c r="L3" s="65">
        <f>INPUT!B8</f>
        <v>0</v>
      </c>
      <c r="M3" s="66"/>
      <c r="N3" s="66"/>
      <c r="O3" s="67"/>
    </row>
    <row r="4" spans="2:15" ht="20.2" customHeight="1" thickBot="1" x14ac:dyDescent="0.35">
      <c r="B4" s="62" t="s">
        <v>2</v>
      </c>
      <c r="C4" s="63"/>
      <c r="D4" s="63"/>
      <c r="E4" s="64" t="s">
        <v>7</v>
      </c>
      <c r="F4" s="259">
        <f>INPUT!B5</f>
        <v>0</v>
      </c>
      <c r="G4" s="259"/>
      <c r="H4" s="64" t="s">
        <v>19</v>
      </c>
      <c r="I4" s="68">
        <f>INPUT!B9</f>
        <v>0</v>
      </c>
      <c r="J4" s="69" t="str">
        <f>I4*L6&amp;"%"</f>
        <v>0%</v>
      </c>
      <c r="K4" s="64" t="s">
        <v>7</v>
      </c>
      <c r="L4" s="47" t="e">
        <f>N6*L6-L3</f>
        <v>#DIV/0!</v>
      </c>
      <c r="M4" s="66" t="s">
        <v>21</v>
      </c>
      <c r="N4" s="66"/>
      <c r="O4" s="67"/>
    </row>
    <row r="5" spans="2:15" ht="20.2" customHeight="1" thickBot="1" x14ac:dyDescent="0.35">
      <c r="B5" s="62"/>
      <c r="C5" s="63"/>
      <c r="D5" s="63"/>
      <c r="E5" s="64"/>
      <c r="F5" s="259"/>
      <c r="G5" s="259"/>
      <c r="H5" s="64" t="s">
        <v>6</v>
      </c>
      <c r="I5" s="64"/>
      <c r="J5" s="64"/>
      <c r="K5" s="64" t="s">
        <v>7</v>
      </c>
      <c r="L5" s="70" t="e">
        <f>SUM(L3:L4)</f>
        <v>#DIV/0!</v>
      </c>
      <c r="M5" s="66"/>
      <c r="N5" s="66"/>
      <c r="O5" s="67"/>
    </row>
    <row r="6" spans="2:15" ht="20.2" customHeight="1" thickBot="1" x14ac:dyDescent="0.35">
      <c r="B6" s="62"/>
      <c r="C6" s="63"/>
      <c r="D6" s="63"/>
      <c r="E6" s="64"/>
      <c r="F6" s="259"/>
      <c r="G6" s="259"/>
      <c r="H6" s="64" t="s">
        <v>8</v>
      </c>
      <c r="I6" s="64"/>
      <c r="J6" s="64"/>
      <c r="K6" s="64" t="s">
        <v>7</v>
      </c>
      <c r="L6" s="49">
        <f>INPUT!B10</f>
        <v>0</v>
      </c>
      <c r="M6" s="66" t="s">
        <v>20</v>
      </c>
      <c r="N6" s="260" t="e">
        <f>CEILING((L3*I4/100*L6+L3)/L6,500)</f>
        <v>#DIV/0!</v>
      </c>
      <c r="O6" s="261"/>
    </row>
    <row r="7" spans="2:15" ht="20.2" customHeight="1" x14ac:dyDescent="0.3">
      <c r="B7" s="5" t="s">
        <v>3</v>
      </c>
      <c r="C7" s="63"/>
      <c r="D7" s="63"/>
      <c r="E7" s="64" t="s">
        <v>7</v>
      </c>
      <c r="F7" s="262">
        <f>INPUT!B6</f>
        <v>0</v>
      </c>
      <c r="G7" s="259"/>
      <c r="H7" s="64" t="s">
        <v>9</v>
      </c>
      <c r="I7" s="64"/>
      <c r="J7" s="64"/>
      <c r="K7" s="64" t="s">
        <v>7</v>
      </c>
      <c r="L7" s="64" t="str">
        <f>INPUT!B2</f>
        <v>44377/AP/PRK/XI/2018</v>
      </c>
      <c r="M7" s="64"/>
      <c r="N7" s="64"/>
      <c r="O7" s="71"/>
    </row>
    <row r="8" spans="2:15" ht="6.05" customHeight="1" thickBot="1" x14ac:dyDescent="0.35"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/>
    </row>
    <row r="9" spans="2:15" ht="6.05" customHeight="1" thickTop="1" thickBot="1" x14ac:dyDescent="0.35"/>
    <row r="10" spans="2:15" s="76" customFormat="1" ht="30.85" customHeight="1" thickTop="1" x14ac:dyDescent="0.3">
      <c r="B10" s="245"/>
      <c r="C10" s="247" t="s">
        <v>10</v>
      </c>
      <c r="D10" s="247" t="s">
        <v>11</v>
      </c>
      <c r="E10" s="247"/>
      <c r="F10" s="247"/>
      <c r="G10" s="247" t="s">
        <v>12</v>
      </c>
      <c r="H10" s="249" t="s">
        <v>13</v>
      </c>
      <c r="I10" s="250"/>
      <c r="J10" s="250"/>
      <c r="K10" s="251"/>
      <c r="L10" s="252" t="s">
        <v>16</v>
      </c>
      <c r="M10" s="253"/>
      <c r="N10" s="254"/>
      <c r="O10" s="75"/>
    </row>
    <row r="11" spans="2:15" ht="18" customHeight="1" thickBot="1" x14ac:dyDescent="0.35">
      <c r="B11" s="246"/>
      <c r="C11" s="248"/>
      <c r="D11" s="248"/>
      <c r="E11" s="248"/>
      <c r="F11" s="248"/>
      <c r="G11" s="248"/>
      <c r="H11" s="10" t="s">
        <v>14</v>
      </c>
      <c r="I11" s="212" t="s">
        <v>15</v>
      </c>
      <c r="J11" s="213"/>
      <c r="K11" s="214"/>
      <c r="L11" s="10" t="s">
        <v>17</v>
      </c>
      <c r="M11" s="212" t="s">
        <v>18</v>
      </c>
      <c r="N11" s="214"/>
      <c r="O11" s="11" t="s">
        <v>16</v>
      </c>
    </row>
    <row r="12" spans="2:15" ht="6.8" customHeight="1" thickTop="1" thickBot="1" x14ac:dyDescent="0.35"/>
    <row r="13" spans="2:15" ht="20.2" customHeight="1" thickTop="1" x14ac:dyDescent="0.3">
      <c r="B13" s="12"/>
      <c r="C13" s="78" t="e">
        <f>L2</f>
        <v>#REF!</v>
      </c>
      <c r="D13" s="255" t="s">
        <v>22</v>
      </c>
      <c r="E13" s="256"/>
      <c r="F13" s="257"/>
      <c r="G13" s="13"/>
      <c r="H13" s="14"/>
      <c r="I13" s="218"/>
      <c r="J13" s="219"/>
      <c r="K13" s="220"/>
      <c r="L13" s="55" t="e">
        <f>L4</f>
        <v>#DIV/0!</v>
      </c>
      <c r="M13" s="218">
        <f>L3</f>
        <v>0</v>
      </c>
      <c r="N13" s="221"/>
      <c r="O13" s="16" t="e">
        <f>SUM(L13:N13)</f>
        <v>#DIV/0!</v>
      </c>
    </row>
    <row r="14" spans="2:15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53">
        <f>(L6+1)/2</f>
        <v>0.5</v>
      </c>
      <c r="I14" s="225" t="e">
        <f>L13/H14</f>
        <v>#DIV/0!</v>
      </c>
      <c r="J14" s="226"/>
      <c r="K14" s="227"/>
      <c r="L14" s="56" t="e">
        <f>L13-I14</f>
        <v>#DIV/0!</v>
      </c>
      <c r="M14" s="225" t="e">
        <f>M13-G14</f>
        <v>#DIV/0!</v>
      </c>
      <c r="N14" s="228"/>
      <c r="O14" s="23" t="e">
        <f>SUM(L14:N14)</f>
        <v>#DIV/0!</v>
      </c>
    </row>
    <row r="15" spans="2:15" ht="20.2" customHeight="1" x14ac:dyDescent="0.3">
      <c r="B15" s="18">
        <v>2</v>
      </c>
      <c r="C15" s="19"/>
      <c r="D15" s="222" t="e">
        <f t="shared" ref="D15:D61" si="0">EDATE($C$13,$B15)</f>
        <v>#REF!</v>
      </c>
      <c r="E15" s="223"/>
      <c r="F15" s="224"/>
      <c r="G15" s="20" t="e">
        <f t="shared" ref="G15:G61" si="1">$N$6-I15</f>
        <v>#DIV/0!</v>
      </c>
      <c r="H15" s="54">
        <f>H14-0.5</f>
        <v>0</v>
      </c>
      <c r="I15" s="225" t="e">
        <f>L14/H15</f>
        <v>#DIV/0!</v>
      </c>
      <c r="J15" s="226"/>
      <c r="K15" s="227"/>
      <c r="L15" s="56" t="e">
        <f t="shared" ref="L15:L61" si="2">L14-I15</f>
        <v>#DIV/0!</v>
      </c>
      <c r="M15" s="225" t="e">
        <f t="shared" ref="M15:M37" si="3">M14-G15</f>
        <v>#DIV/0!</v>
      </c>
      <c r="N15" s="228"/>
      <c r="O15" s="23" t="e">
        <f t="shared" ref="O15:O61" si="4">SUM(L15:N15)</f>
        <v>#DIV/0!</v>
      </c>
    </row>
    <row r="16" spans="2:15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54">
        <f t="shared" ref="H16:H61" si="5">H15-0.5</f>
        <v>-0.5</v>
      </c>
      <c r="I16" s="225" t="e">
        <f t="shared" ref="I16:I23" si="6">L15/H16</f>
        <v>#DIV/0!</v>
      </c>
      <c r="J16" s="226"/>
      <c r="K16" s="227"/>
      <c r="L16" s="56" t="e">
        <f t="shared" si="2"/>
        <v>#DIV/0!</v>
      </c>
      <c r="M16" s="225" t="e">
        <f t="shared" si="3"/>
        <v>#DIV/0!</v>
      </c>
      <c r="N16" s="228"/>
      <c r="O16" s="23" t="e">
        <f t="shared" si="4"/>
        <v>#DIV/0!</v>
      </c>
    </row>
    <row r="17" spans="2:15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54">
        <f t="shared" si="5"/>
        <v>-1</v>
      </c>
      <c r="I17" s="225" t="e">
        <f t="shared" si="6"/>
        <v>#DIV/0!</v>
      </c>
      <c r="J17" s="226"/>
      <c r="K17" s="227"/>
      <c r="L17" s="56" t="e">
        <f t="shared" si="2"/>
        <v>#DIV/0!</v>
      </c>
      <c r="M17" s="225" t="e">
        <f t="shared" si="3"/>
        <v>#DIV/0!</v>
      </c>
      <c r="N17" s="228"/>
      <c r="O17" s="23" t="e">
        <f t="shared" si="4"/>
        <v>#DIV/0!</v>
      </c>
    </row>
    <row r="18" spans="2:15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54">
        <f t="shared" si="5"/>
        <v>-1.5</v>
      </c>
      <c r="I18" s="225" t="e">
        <f t="shared" si="6"/>
        <v>#DIV/0!</v>
      </c>
      <c r="J18" s="226"/>
      <c r="K18" s="227"/>
      <c r="L18" s="56" t="e">
        <f t="shared" si="2"/>
        <v>#DIV/0!</v>
      </c>
      <c r="M18" s="225" t="e">
        <f t="shared" si="3"/>
        <v>#DIV/0!</v>
      </c>
      <c r="N18" s="228"/>
      <c r="O18" s="23" t="e">
        <f t="shared" si="4"/>
        <v>#DIV/0!</v>
      </c>
    </row>
    <row r="19" spans="2:15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54">
        <f t="shared" si="5"/>
        <v>-2</v>
      </c>
      <c r="I19" s="225" t="e">
        <f t="shared" si="6"/>
        <v>#DIV/0!</v>
      </c>
      <c r="J19" s="226"/>
      <c r="K19" s="227"/>
      <c r="L19" s="56" t="e">
        <f t="shared" si="2"/>
        <v>#DIV/0!</v>
      </c>
      <c r="M19" s="225" t="e">
        <f t="shared" si="3"/>
        <v>#DIV/0!</v>
      </c>
      <c r="N19" s="228"/>
      <c r="O19" s="23" t="e">
        <f t="shared" si="4"/>
        <v>#DIV/0!</v>
      </c>
    </row>
    <row r="20" spans="2:15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54">
        <f t="shared" si="5"/>
        <v>-2.5</v>
      </c>
      <c r="I20" s="225" t="e">
        <f t="shared" si="6"/>
        <v>#DIV/0!</v>
      </c>
      <c r="J20" s="226"/>
      <c r="K20" s="227"/>
      <c r="L20" s="56" t="e">
        <f t="shared" si="2"/>
        <v>#DIV/0!</v>
      </c>
      <c r="M20" s="225" t="e">
        <f t="shared" si="3"/>
        <v>#DIV/0!</v>
      </c>
      <c r="N20" s="228"/>
      <c r="O20" s="23" t="e">
        <f t="shared" si="4"/>
        <v>#DIV/0!</v>
      </c>
    </row>
    <row r="21" spans="2:15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54">
        <f t="shared" si="5"/>
        <v>-3</v>
      </c>
      <c r="I21" s="225" t="e">
        <f t="shared" si="6"/>
        <v>#DIV/0!</v>
      </c>
      <c r="J21" s="226"/>
      <c r="K21" s="227"/>
      <c r="L21" s="56" t="e">
        <f t="shared" si="2"/>
        <v>#DIV/0!</v>
      </c>
      <c r="M21" s="225" t="e">
        <f t="shared" si="3"/>
        <v>#DIV/0!</v>
      </c>
      <c r="N21" s="228"/>
      <c r="O21" s="23" t="e">
        <f t="shared" si="4"/>
        <v>#DIV/0!</v>
      </c>
    </row>
    <row r="22" spans="2:15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54">
        <f t="shared" si="5"/>
        <v>-3.5</v>
      </c>
      <c r="I22" s="225" t="e">
        <f t="shared" si="6"/>
        <v>#DIV/0!</v>
      </c>
      <c r="J22" s="226"/>
      <c r="K22" s="227"/>
      <c r="L22" s="56" t="e">
        <f t="shared" si="2"/>
        <v>#DIV/0!</v>
      </c>
      <c r="M22" s="225" t="e">
        <f t="shared" si="3"/>
        <v>#DIV/0!</v>
      </c>
      <c r="N22" s="228"/>
      <c r="O22" s="23" t="e">
        <f t="shared" si="4"/>
        <v>#DIV/0!</v>
      </c>
    </row>
    <row r="23" spans="2:15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54">
        <f t="shared" si="5"/>
        <v>-4</v>
      </c>
      <c r="I23" s="225" t="e">
        <f t="shared" si="6"/>
        <v>#DIV/0!</v>
      </c>
      <c r="J23" s="226"/>
      <c r="K23" s="227"/>
      <c r="L23" s="56" t="e">
        <f t="shared" si="2"/>
        <v>#DIV/0!</v>
      </c>
      <c r="M23" s="225" t="e">
        <f t="shared" si="3"/>
        <v>#DIV/0!</v>
      </c>
      <c r="N23" s="228"/>
      <c r="O23" s="23" t="e">
        <f t="shared" si="4"/>
        <v>#DIV/0!</v>
      </c>
    </row>
    <row r="24" spans="2:15" ht="20.2" customHeight="1" x14ac:dyDescent="0.3">
      <c r="B24" s="18">
        <v>11</v>
      </c>
      <c r="C24" s="19"/>
      <c r="D24" s="222" t="e">
        <f t="shared" si="0"/>
        <v>#REF!</v>
      </c>
      <c r="E24" s="223"/>
      <c r="F24" s="224"/>
      <c r="G24" s="20" t="e">
        <f t="shared" si="1"/>
        <v>#DIV/0!</v>
      </c>
      <c r="H24" s="54">
        <f t="shared" si="5"/>
        <v>-4.5</v>
      </c>
      <c r="I24" s="225" t="e">
        <f>L23/H24</f>
        <v>#DIV/0!</v>
      </c>
      <c r="J24" s="226"/>
      <c r="K24" s="227"/>
      <c r="L24" s="56" t="e">
        <f t="shared" si="2"/>
        <v>#DIV/0!</v>
      </c>
      <c r="M24" s="225" t="e">
        <f t="shared" si="3"/>
        <v>#DIV/0!</v>
      </c>
      <c r="N24" s="228"/>
      <c r="O24" s="23" t="e">
        <f t="shared" si="4"/>
        <v>#DIV/0!</v>
      </c>
    </row>
    <row r="25" spans="2:15" ht="20.2" customHeight="1" x14ac:dyDescent="0.3">
      <c r="B25" s="18">
        <v>12</v>
      </c>
      <c r="C25" s="19"/>
      <c r="D25" s="222" t="e">
        <f t="shared" si="0"/>
        <v>#REF!</v>
      </c>
      <c r="E25" s="223"/>
      <c r="F25" s="224"/>
      <c r="G25" s="20" t="e">
        <f t="shared" si="1"/>
        <v>#DIV/0!</v>
      </c>
      <c r="H25" s="54">
        <f t="shared" si="5"/>
        <v>-5</v>
      </c>
      <c r="I25" s="225" t="e">
        <f>L24/H25</f>
        <v>#DIV/0!</v>
      </c>
      <c r="J25" s="226"/>
      <c r="K25" s="227"/>
      <c r="L25" s="56" t="e">
        <f t="shared" si="2"/>
        <v>#DIV/0!</v>
      </c>
      <c r="M25" s="225" t="e">
        <f t="shared" si="3"/>
        <v>#DIV/0!</v>
      </c>
      <c r="N25" s="228"/>
      <c r="O25" s="23" t="e">
        <f t="shared" si="4"/>
        <v>#DIV/0!</v>
      </c>
    </row>
    <row r="26" spans="2:15" ht="20.2" customHeight="1" x14ac:dyDescent="0.3">
      <c r="B26" s="18">
        <v>13</v>
      </c>
      <c r="C26" s="19"/>
      <c r="D26" s="222" t="e">
        <f t="shared" si="0"/>
        <v>#REF!</v>
      </c>
      <c r="E26" s="223"/>
      <c r="F26" s="224"/>
      <c r="G26" s="20" t="e">
        <f t="shared" si="1"/>
        <v>#DIV/0!</v>
      </c>
      <c r="H26" s="54">
        <f t="shared" si="5"/>
        <v>-5.5</v>
      </c>
      <c r="I26" s="225" t="e">
        <f t="shared" ref="I26:I37" si="7">L25/H26</f>
        <v>#DIV/0!</v>
      </c>
      <c r="J26" s="226"/>
      <c r="K26" s="227"/>
      <c r="L26" s="56" t="e">
        <f t="shared" si="2"/>
        <v>#DIV/0!</v>
      </c>
      <c r="M26" s="225" t="e">
        <f t="shared" si="3"/>
        <v>#DIV/0!</v>
      </c>
      <c r="N26" s="228"/>
      <c r="O26" s="23" t="e">
        <f t="shared" si="4"/>
        <v>#DIV/0!</v>
      </c>
    </row>
    <row r="27" spans="2:15" ht="20.2" customHeight="1" x14ac:dyDescent="0.3">
      <c r="B27" s="18">
        <v>14</v>
      </c>
      <c r="C27" s="19"/>
      <c r="D27" s="222" t="e">
        <f t="shared" si="0"/>
        <v>#REF!</v>
      </c>
      <c r="E27" s="223"/>
      <c r="F27" s="224"/>
      <c r="G27" s="20" t="e">
        <f t="shared" si="1"/>
        <v>#DIV/0!</v>
      </c>
      <c r="H27" s="54">
        <f t="shared" si="5"/>
        <v>-6</v>
      </c>
      <c r="I27" s="225" t="e">
        <f t="shared" si="7"/>
        <v>#DIV/0!</v>
      </c>
      <c r="J27" s="226"/>
      <c r="K27" s="227"/>
      <c r="L27" s="56" t="e">
        <f t="shared" si="2"/>
        <v>#DIV/0!</v>
      </c>
      <c r="M27" s="225" t="e">
        <f t="shared" si="3"/>
        <v>#DIV/0!</v>
      </c>
      <c r="N27" s="228"/>
      <c r="O27" s="23" t="e">
        <f t="shared" si="4"/>
        <v>#DIV/0!</v>
      </c>
    </row>
    <row r="28" spans="2:15" ht="20.2" customHeight="1" x14ac:dyDescent="0.3">
      <c r="B28" s="18">
        <v>15</v>
      </c>
      <c r="C28" s="19"/>
      <c r="D28" s="222" t="e">
        <f t="shared" si="0"/>
        <v>#REF!</v>
      </c>
      <c r="E28" s="223"/>
      <c r="F28" s="224"/>
      <c r="G28" s="20" t="e">
        <f t="shared" si="1"/>
        <v>#DIV/0!</v>
      </c>
      <c r="H28" s="54">
        <f t="shared" si="5"/>
        <v>-6.5</v>
      </c>
      <c r="I28" s="225" t="e">
        <f t="shared" si="7"/>
        <v>#DIV/0!</v>
      </c>
      <c r="J28" s="226"/>
      <c r="K28" s="227"/>
      <c r="L28" s="56" t="e">
        <f t="shared" si="2"/>
        <v>#DIV/0!</v>
      </c>
      <c r="M28" s="225" t="e">
        <f t="shared" si="3"/>
        <v>#DIV/0!</v>
      </c>
      <c r="N28" s="228"/>
      <c r="O28" s="23" t="e">
        <f t="shared" si="4"/>
        <v>#DIV/0!</v>
      </c>
    </row>
    <row r="29" spans="2:15" ht="20.2" customHeight="1" x14ac:dyDescent="0.3">
      <c r="B29" s="18">
        <v>16</v>
      </c>
      <c r="C29" s="19"/>
      <c r="D29" s="222" t="e">
        <f t="shared" si="0"/>
        <v>#REF!</v>
      </c>
      <c r="E29" s="223"/>
      <c r="F29" s="224"/>
      <c r="G29" s="20" t="e">
        <f t="shared" si="1"/>
        <v>#DIV/0!</v>
      </c>
      <c r="H29" s="54">
        <f t="shared" si="5"/>
        <v>-7</v>
      </c>
      <c r="I29" s="225" t="e">
        <f t="shared" si="7"/>
        <v>#DIV/0!</v>
      </c>
      <c r="J29" s="226"/>
      <c r="K29" s="227"/>
      <c r="L29" s="56" t="e">
        <f t="shared" si="2"/>
        <v>#DIV/0!</v>
      </c>
      <c r="M29" s="225" t="e">
        <f t="shared" si="3"/>
        <v>#DIV/0!</v>
      </c>
      <c r="N29" s="228"/>
      <c r="O29" s="23" t="e">
        <f t="shared" si="4"/>
        <v>#DIV/0!</v>
      </c>
    </row>
    <row r="30" spans="2:15" ht="20.2" customHeight="1" x14ac:dyDescent="0.3">
      <c r="B30" s="18">
        <v>17</v>
      </c>
      <c r="C30" s="19"/>
      <c r="D30" s="222" t="e">
        <f t="shared" si="0"/>
        <v>#REF!</v>
      </c>
      <c r="E30" s="223"/>
      <c r="F30" s="224"/>
      <c r="G30" s="20" t="e">
        <f t="shared" si="1"/>
        <v>#DIV/0!</v>
      </c>
      <c r="H30" s="54">
        <f t="shared" si="5"/>
        <v>-7.5</v>
      </c>
      <c r="I30" s="225" t="e">
        <f t="shared" si="7"/>
        <v>#DIV/0!</v>
      </c>
      <c r="J30" s="226"/>
      <c r="K30" s="227"/>
      <c r="L30" s="56" t="e">
        <f t="shared" si="2"/>
        <v>#DIV/0!</v>
      </c>
      <c r="M30" s="225" t="e">
        <f t="shared" si="3"/>
        <v>#DIV/0!</v>
      </c>
      <c r="N30" s="228"/>
      <c r="O30" s="23" t="e">
        <f t="shared" si="4"/>
        <v>#DIV/0!</v>
      </c>
    </row>
    <row r="31" spans="2:15" ht="20.2" customHeight="1" x14ac:dyDescent="0.3">
      <c r="B31" s="18">
        <v>18</v>
      </c>
      <c r="C31" s="19"/>
      <c r="D31" s="222" t="e">
        <f t="shared" si="0"/>
        <v>#REF!</v>
      </c>
      <c r="E31" s="223"/>
      <c r="F31" s="224"/>
      <c r="G31" s="20" t="e">
        <f t="shared" si="1"/>
        <v>#DIV/0!</v>
      </c>
      <c r="H31" s="54">
        <f t="shared" si="5"/>
        <v>-8</v>
      </c>
      <c r="I31" s="225" t="e">
        <f t="shared" si="7"/>
        <v>#DIV/0!</v>
      </c>
      <c r="J31" s="226"/>
      <c r="K31" s="227"/>
      <c r="L31" s="56" t="e">
        <f t="shared" si="2"/>
        <v>#DIV/0!</v>
      </c>
      <c r="M31" s="225" t="e">
        <f t="shared" si="3"/>
        <v>#DIV/0!</v>
      </c>
      <c r="N31" s="228"/>
      <c r="O31" s="23" t="e">
        <f t="shared" si="4"/>
        <v>#DIV/0!</v>
      </c>
    </row>
    <row r="32" spans="2:15" ht="20.2" customHeight="1" x14ac:dyDescent="0.3">
      <c r="B32" s="18">
        <v>19</v>
      </c>
      <c r="C32" s="19"/>
      <c r="D32" s="222" t="e">
        <f t="shared" si="0"/>
        <v>#REF!</v>
      </c>
      <c r="E32" s="223"/>
      <c r="F32" s="224"/>
      <c r="G32" s="20" t="e">
        <f t="shared" si="1"/>
        <v>#DIV/0!</v>
      </c>
      <c r="H32" s="54">
        <f t="shared" si="5"/>
        <v>-8.5</v>
      </c>
      <c r="I32" s="225" t="e">
        <f t="shared" si="7"/>
        <v>#DIV/0!</v>
      </c>
      <c r="J32" s="226"/>
      <c r="K32" s="227"/>
      <c r="L32" s="56" t="e">
        <f t="shared" si="2"/>
        <v>#DIV/0!</v>
      </c>
      <c r="M32" s="225" t="e">
        <f t="shared" si="3"/>
        <v>#DIV/0!</v>
      </c>
      <c r="N32" s="228"/>
      <c r="O32" s="23" t="e">
        <f t="shared" si="4"/>
        <v>#DIV/0!</v>
      </c>
    </row>
    <row r="33" spans="2:15" ht="20.2" customHeight="1" x14ac:dyDescent="0.3">
      <c r="B33" s="18">
        <v>20</v>
      </c>
      <c r="C33" s="19"/>
      <c r="D33" s="222" t="e">
        <f t="shared" si="0"/>
        <v>#REF!</v>
      </c>
      <c r="E33" s="223"/>
      <c r="F33" s="224"/>
      <c r="G33" s="20" t="e">
        <f t="shared" si="1"/>
        <v>#DIV/0!</v>
      </c>
      <c r="H33" s="54">
        <f t="shared" si="5"/>
        <v>-9</v>
      </c>
      <c r="I33" s="225" t="e">
        <f t="shared" si="7"/>
        <v>#DIV/0!</v>
      </c>
      <c r="J33" s="226"/>
      <c r="K33" s="227"/>
      <c r="L33" s="56" t="e">
        <f t="shared" si="2"/>
        <v>#DIV/0!</v>
      </c>
      <c r="M33" s="225" t="e">
        <f t="shared" si="3"/>
        <v>#DIV/0!</v>
      </c>
      <c r="N33" s="228"/>
      <c r="O33" s="23" t="e">
        <f t="shared" si="4"/>
        <v>#DIV/0!</v>
      </c>
    </row>
    <row r="34" spans="2:15" ht="20.2" customHeight="1" x14ac:dyDescent="0.3">
      <c r="B34" s="18">
        <v>21</v>
      </c>
      <c r="C34" s="19"/>
      <c r="D34" s="222" t="e">
        <f t="shared" si="0"/>
        <v>#REF!</v>
      </c>
      <c r="E34" s="223"/>
      <c r="F34" s="224"/>
      <c r="G34" s="20" t="e">
        <f t="shared" si="1"/>
        <v>#DIV/0!</v>
      </c>
      <c r="H34" s="54">
        <f t="shared" si="5"/>
        <v>-9.5</v>
      </c>
      <c r="I34" s="225" t="e">
        <f t="shared" si="7"/>
        <v>#DIV/0!</v>
      </c>
      <c r="J34" s="226"/>
      <c r="K34" s="227"/>
      <c r="L34" s="56" t="e">
        <f t="shared" si="2"/>
        <v>#DIV/0!</v>
      </c>
      <c r="M34" s="225" t="e">
        <f t="shared" si="3"/>
        <v>#DIV/0!</v>
      </c>
      <c r="N34" s="228"/>
      <c r="O34" s="23" t="e">
        <f t="shared" si="4"/>
        <v>#DIV/0!</v>
      </c>
    </row>
    <row r="35" spans="2:15" ht="20.2" customHeight="1" x14ac:dyDescent="0.3">
      <c r="B35" s="18">
        <v>22</v>
      </c>
      <c r="C35" s="19"/>
      <c r="D35" s="222" t="e">
        <f t="shared" si="0"/>
        <v>#REF!</v>
      </c>
      <c r="E35" s="223"/>
      <c r="F35" s="224"/>
      <c r="G35" s="20" t="e">
        <f t="shared" si="1"/>
        <v>#DIV/0!</v>
      </c>
      <c r="H35" s="54">
        <f t="shared" si="5"/>
        <v>-10</v>
      </c>
      <c r="I35" s="225" t="e">
        <f t="shared" si="7"/>
        <v>#DIV/0!</v>
      </c>
      <c r="J35" s="226"/>
      <c r="K35" s="227"/>
      <c r="L35" s="56" t="e">
        <f t="shared" si="2"/>
        <v>#DIV/0!</v>
      </c>
      <c r="M35" s="225" t="e">
        <f t="shared" si="3"/>
        <v>#DIV/0!</v>
      </c>
      <c r="N35" s="228"/>
      <c r="O35" s="23" t="e">
        <f t="shared" si="4"/>
        <v>#DIV/0!</v>
      </c>
    </row>
    <row r="36" spans="2:15" ht="20.2" customHeight="1" x14ac:dyDescent="0.3">
      <c r="B36" s="18">
        <v>23</v>
      </c>
      <c r="C36" s="19"/>
      <c r="D36" s="222" t="e">
        <f t="shared" si="0"/>
        <v>#REF!</v>
      </c>
      <c r="E36" s="223"/>
      <c r="F36" s="224"/>
      <c r="G36" s="20" t="e">
        <f t="shared" si="1"/>
        <v>#DIV/0!</v>
      </c>
      <c r="H36" s="54">
        <f t="shared" si="5"/>
        <v>-10.5</v>
      </c>
      <c r="I36" s="225" t="e">
        <f t="shared" si="7"/>
        <v>#DIV/0!</v>
      </c>
      <c r="J36" s="226"/>
      <c r="K36" s="227"/>
      <c r="L36" s="56" t="e">
        <f t="shared" si="2"/>
        <v>#DIV/0!</v>
      </c>
      <c r="M36" s="225" t="e">
        <f t="shared" si="3"/>
        <v>#DIV/0!</v>
      </c>
      <c r="N36" s="228"/>
      <c r="O36" s="23" t="e">
        <f t="shared" si="4"/>
        <v>#DIV/0!</v>
      </c>
    </row>
    <row r="37" spans="2:15" ht="20.2" customHeight="1" x14ac:dyDescent="0.3">
      <c r="B37" s="18">
        <v>24</v>
      </c>
      <c r="C37" s="19"/>
      <c r="D37" s="222" t="e">
        <f t="shared" si="0"/>
        <v>#REF!</v>
      </c>
      <c r="E37" s="223"/>
      <c r="F37" s="224"/>
      <c r="G37" s="20" t="e">
        <f t="shared" si="1"/>
        <v>#DIV/0!</v>
      </c>
      <c r="H37" s="54">
        <f t="shared" si="5"/>
        <v>-11</v>
      </c>
      <c r="I37" s="225" t="e">
        <f t="shared" si="7"/>
        <v>#DIV/0!</v>
      </c>
      <c r="J37" s="226"/>
      <c r="K37" s="227"/>
      <c r="L37" s="56" t="e">
        <f t="shared" si="2"/>
        <v>#DIV/0!</v>
      </c>
      <c r="M37" s="225" t="e">
        <f t="shared" si="3"/>
        <v>#DIV/0!</v>
      </c>
      <c r="N37" s="228"/>
      <c r="O37" s="23" t="e">
        <f t="shared" si="4"/>
        <v>#DIV/0!</v>
      </c>
    </row>
    <row r="38" spans="2:15" ht="20.2" customHeight="1" x14ac:dyDescent="0.3">
      <c r="B38" s="18">
        <v>25</v>
      </c>
      <c r="C38" s="19"/>
      <c r="D38" s="222" t="e">
        <f t="shared" si="0"/>
        <v>#REF!</v>
      </c>
      <c r="E38" s="223"/>
      <c r="F38" s="224"/>
      <c r="G38" s="20" t="e">
        <f t="shared" si="1"/>
        <v>#DIV/0!</v>
      </c>
      <c r="H38" s="54">
        <f t="shared" si="5"/>
        <v>-11.5</v>
      </c>
      <c r="I38" s="225" t="e">
        <f t="shared" ref="I38:I49" si="8">L37/H38</f>
        <v>#DIV/0!</v>
      </c>
      <c r="J38" s="226"/>
      <c r="K38" s="227"/>
      <c r="L38" s="56" t="e">
        <f t="shared" si="2"/>
        <v>#DIV/0!</v>
      </c>
      <c r="M38" s="225" t="e">
        <f t="shared" ref="M38:M49" si="9">M37-G38</f>
        <v>#DIV/0!</v>
      </c>
      <c r="N38" s="228"/>
      <c r="O38" s="23" t="e">
        <f t="shared" si="4"/>
        <v>#DIV/0!</v>
      </c>
    </row>
    <row r="39" spans="2:15" ht="20.2" customHeight="1" x14ac:dyDescent="0.3">
      <c r="B39" s="18">
        <v>26</v>
      </c>
      <c r="C39" s="19"/>
      <c r="D39" s="222" t="e">
        <f t="shared" si="0"/>
        <v>#REF!</v>
      </c>
      <c r="E39" s="223"/>
      <c r="F39" s="224"/>
      <c r="G39" s="20" t="e">
        <f t="shared" si="1"/>
        <v>#DIV/0!</v>
      </c>
      <c r="H39" s="54">
        <f t="shared" si="5"/>
        <v>-12</v>
      </c>
      <c r="I39" s="225" t="e">
        <f t="shared" si="8"/>
        <v>#DIV/0!</v>
      </c>
      <c r="J39" s="226"/>
      <c r="K39" s="227"/>
      <c r="L39" s="56" t="e">
        <f t="shared" si="2"/>
        <v>#DIV/0!</v>
      </c>
      <c r="M39" s="225" t="e">
        <f t="shared" si="9"/>
        <v>#DIV/0!</v>
      </c>
      <c r="N39" s="228"/>
      <c r="O39" s="23" t="e">
        <f t="shared" si="4"/>
        <v>#DIV/0!</v>
      </c>
    </row>
    <row r="40" spans="2:15" ht="20.2" customHeight="1" x14ac:dyDescent="0.3">
      <c r="B40" s="18">
        <v>27</v>
      </c>
      <c r="C40" s="19"/>
      <c r="D40" s="222" t="e">
        <f t="shared" si="0"/>
        <v>#REF!</v>
      </c>
      <c r="E40" s="223"/>
      <c r="F40" s="224"/>
      <c r="G40" s="20" t="e">
        <f t="shared" si="1"/>
        <v>#DIV/0!</v>
      </c>
      <c r="H40" s="54">
        <f t="shared" si="5"/>
        <v>-12.5</v>
      </c>
      <c r="I40" s="225" t="e">
        <f t="shared" si="8"/>
        <v>#DIV/0!</v>
      </c>
      <c r="J40" s="226"/>
      <c r="K40" s="227"/>
      <c r="L40" s="56" t="e">
        <f t="shared" si="2"/>
        <v>#DIV/0!</v>
      </c>
      <c r="M40" s="225" t="e">
        <f t="shared" si="9"/>
        <v>#DIV/0!</v>
      </c>
      <c r="N40" s="228"/>
      <c r="O40" s="23" t="e">
        <f t="shared" si="4"/>
        <v>#DIV/0!</v>
      </c>
    </row>
    <row r="41" spans="2:15" ht="20.2" customHeight="1" x14ac:dyDescent="0.3">
      <c r="B41" s="18">
        <v>28</v>
      </c>
      <c r="C41" s="19"/>
      <c r="D41" s="222" t="e">
        <f t="shared" si="0"/>
        <v>#REF!</v>
      </c>
      <c r="E41" s="223"/>
      <c r="F41" s="224"/>
      <c r="G41" s="20" t="e">
        <f t="shared" si="1"/>
        <v>#DIV/0!</v>
      </c>
      <c r="H41" s="54">
        <f t="shared" si="5"/>
        <v>-13</v>
      </c>
      <c r="I41" s="225" t="e">
        <f t="shared" si="8"/>
        <v>#DIV/0!</v>
      </c>
      <c r="J41" s="226"/>
      <c r="K41" s="227"/>
      <c r="L41" s="56" t="e">
        <f t="shared" si="2"/>
        <v>#DIV/0!</v>
      </c>
      <c r="M41" s="225" t="e">
        <f t="shared" si="9"/>
        <v>#DIV/0!</v>
      </c>
      <c r="N41" s="228"/>
      <c r="O41" s="23" t="e">
        <f t="shared" si="4"/>
        <v>#DIV/0!</v>
      </c>
    </row>
    <row r="42" spans="2:15" ht="20.2" customHeight="1" x14ac:dyDescent="0.3">
      <c r="B42" s="18">
        <v>29</v>
      </c>
      <c r="C42" s="19"/>
      <c r="D42" s="222" t="e">
        <f t="shared" si="0"/>
        <v>#REF!</v>
      </c>
      <c r="E42" s="223"/>
      <c r="F42" s="224"/>
      <c r="G42" s="20" t="e">
        <f t="shared" si="1"/>
        <v>#DIV/0!</v>
      </c>
      <c r="H42" s="54">
        <f t="shared" si="5"/>
        <v>-13.5</v>
      </c>
      <c r="I42" s="225" t="e">
        <f t="shared" si="8"/>
        <v>#DIV/0!</v>
      </c>
      <c r="J42" s="226"/>
      <c r="K42" s="227"/>
      <c r="L42" s="56" t="e">
        <f t="shared" si="2"/>
        <v>#DIV/0!</v>
      </c>
      <c r="M42" s="225" t="e">
        <f t="shared" si="9"/>
        <v>#DIV/0!</v>
      </c>
      <c r="N42" s="228"/>
      <c r="O42" s="23" t="e">
        <f t="shared" si="4"/>
        <v>#DIV/0!</v>
      </c>
    </row>
    <row r="43" spans="2:15" ht="20.2" customHeight="1" x14ac:dyDescent="0.3">
      <c r="B43" s="18">
        <v>30</v>
      </c>
      <c r="C43" s="19"/>
      <c r="D43" s="222" t="e">
        <f t="shared" si="0"/>
        <v>#REF!</v>
      </c>
      <c r="E43" s="223"/>
      <c r="F43" s="224"/>
      <c r="G43" s="20" t="e">
        <f t="shared" si="1"/>
        <v>#DIV/0!</v>
      </c>
      <c r="H43" s="54">
        <f t="shared" si="5"/>
        <v>-14</v>
      </c>
      <c r="I43" s="225" t="e">
        <f t="shared" si="8"/>
        <v>#DIV/0!</v>
      </c>
      <c r="J43" s="226"/>
      <c r="K43" s="227"/>
      <c r="L43" s="56" t="e">
        <f t="shared" si="2"/>
        <v>#DIV/0!</v>
      </c>
      <c r="M43" s="225" t="e">
        <f t="shared" si="9"/>
        <v>#DIV/0!</v>
      </c>
      <c r="N43" s="228"/>
      <c r="O43" s="23" t="e">
        <f t="shared" si="4"/>
        <v>#DIV/0!</v>
      </c>
    </row>
    <row r="44" spans="2:15" ht="20.2" customHeight="1" x14ac:dyDescent="0.3">
      <c r="B44" s="18">
        <v>31</v>
      </c>
      <c r="C44" s="19"/>
      <c r="D44" s="222" t="e">
        <f t="shared" si="0"/>
        <v>#REF!</v>
      </c>
      <c r="E44" s="223"/>
      <c r="F44" s="224"/>
      <c r="G44" s="20" t="e">
        <f t="shared" si="1"/>
        <v>#DIV/0!</v>
      </c>
      <c r="H44" s="54">
        <f t="shared" si="5"/>
        <v>-14.5</v>
      </c>
      <c r="I44" s="225" t="e">
        <f t="shared" si="8"/>
        <v>#DIV/0!</v>
      </c>
      <c r="J44" s="226"/>
      <c r="K44" s="227"/>
      <c r="L44" s="56" t="e">
        <f t="shared" si="2"/>
        <v>#DIV/0!</v>
      </c>
      <c r="M44" s="225" t="e">
        <f t="shared" si="9"/>
        <v>#DIV/0!</v>
      </c>
      <c r="N44" s="228"/>
      <c r="O44" s="23" t="e">
        <f t="shared" si="4"/>
        <v>#DIV/0!</v>
      </c>
    </row>
    <row r="45" spans="2:15" ht="20.2" customHeight="1" x14ac:dyDescent="0.3">
      <c r="B45" s="18">
        <v>32</v>
      </c>
      <c r="C45" s="19"/>
      <c r="D45" s="222" t="e">
        <f t="shared" si="0"/>
        <v>#REF!</v>
      </c>
      <c r="E45" s="223"/>
      <c r="F45" s="224"/>
      <c r="G45" s="20" t="e">
        <f t="shared" si="1"/>
        <v>#DIV/0!</v>
      </c>
      <c r="H45" s="54">
        <f t="shared" si="5"/>
        <v>-15</v>
      </c>
      <c r="I45" s="225" t="e">
        <f t="shared" si="8"/>
        <v>#DIV/0!</v>
      </c>
      <c r="J45" s="226"/>
      <c r="K45" s="227"/>
      <c r="L45" s="56" t="e">
        <f t="shared" si="2"/>
        <v>#DIV/0!</v>
      </c>
      <c r="M45" s="225" t="e">
        <f t="shared" si="9"/>
        <v>#DIV/0!</v>
      </c>
      <c r="N45" s="228"/>
      <c r="O45" s="23" t="e">
        <f t="shared" si="4"/>
        <v>#DIV/0!</v>
      </c>
    </row>
    <row r="46" spans="2:15" ht="20.2" customHeight="1" x14ac:dyDescent="0.3">
      <c r="B46" s="18">
        <v>33</v>
      </c>
      <c r="C46" s="19"/>
      <c r="D46" s="222" t="e">
        <f t="shared" si="0"/>
        <v>#REF!</v>
      </c>
      <c r="E46" s="223"/>
      <c r="F46" s="224"/>
      <c r="G46" s="20" t="e">
        <f t="shared" si="1"/>
        <v>#DIV/0!</v>
      </c>
      <c r="H46" s="54">
        <f t="shared" si="5"/>
        <v>-15.5</v>
      </c>
      <c r="I46" s="225" t="e">
        <f t="shared" si="8"/>
        <v>#DIV/0!</v>
      </c>
      <c r="J46" s="226"/>
      <c r="K46" s="227"/>
      <c r="L46" s="56" t="e">
        <f t="shared" si="2"/>
        <v>#DIV/0!</v>
      </c>
      <c r="M46" s="225" t="e">
        <f t="shared" si="9"/>
        <v>#DIV/0!</v>
      </c>
      <c r="N46" s="228"/>
      <c r="O46" s="23" t="e">
        <f t="shared" si="4"/>
        <v>#DIV/0!</v>
      </c>
    </row>
    <row r="47" spans="2:15" ht="20.2" customHeight="1" x14ac:dyDescent="0.3">
      <c r="B47" s="18">
        <v>34</v>
      </c>
      <c r="C47" s="19"/>
      <c r="D47" s="222" t="e">
        <f t="shared" si="0"/>
        <v>#REF!</v>
      </c>
      <c r="E47" s="223"/>
      <c r="F47" s="224"/>
      <c r="G47" s="20" t="e">
        <f t="shared" si="1"/>
        <v>#DIV/0!</v>
      </c>
      <c r="H47" s="54">
        <f t="shared" si="5"/>
        <v>-16</v>
      </c>
      <c r="I47" s="225" t="e">
        <f t="shared" si="8"/>
        <v>#DIV/0!</v>
      </c>
      <c r="J47" s="226"/>
      <c r="K47" s="227"/>
      <c r="L47" s="56" t="e">
        <f t="shared" si="2"/>
        <v>#DIV/0!</v>
      </c>
      <c r="M47" s="225" t="e">
        <f t="shared" si="9"/>
        <v>#DIV/0!</v>
      </c>
      <c r="N47" s="228"/>
      <c r="O47" s="23" t="e">
        <f t="shared" si="4"/>
        <v>#DIV/0!</v>
      </c>
    </row>
    <row r="48" spans="2:15" ht="20.2" customHeight="1" x14ac:dyDescent="0.3">
      <c r="B48" s="18">
        <v>35</v>
      </c>
      <c r="C48" s="19"/>
      <c r="D48" s="222" t="e">
        <f t="shared" si="0"/>
        <v>#REF!</v>
      </c>
      <c r="E48" s="223"/>
      <c r="F48" s="224"/>
      <c r="G48" s="20" t="e">
        <f t="shared" si="1"/>
        <v>#DIV/0!</v>
      </c>
      <c r="H48" s="54">
        <f t="shared" si="5"/>
        <v>-16.5</v>
      </c>
      <c r="I48" s="225" t="e">
        <f t="shared" si="8"/>
        <v>#DIV/0!</v>
      </c>
      <c r="J48" s="226"/>
      <c r="K48" s="227"/>
      <c r="L48" s="56" t="e">
        <f t="shared" si="2"/>
        <v>#DIV/0!</v>
      </c>
      <c r="M48" s="225" t="e">
        <f t="shared" si="9"/>
        <v>#DIV/0!</v>
      </c>
      <c r="N48" s="228"/>
      <c r="O48" s="23" t="e">
        <f t="shared" si="4"/>
        <v>#DIV/0!</v>
      </c>
    </row>
    <row r="49" spans="2:15" ht="20.2" customHeight="1" x14ac:dyDescent="0.3">
      <c r="B49" s="18">
        <v>36</v>
      </c>
      <c r="C49" s="19"/>
      <c r="D49" s="222" t="e">
        <f t="shared" si="0"/>
        <v>#REF!</v>
      </c>
      <c r="E49" s="223"/>
      <c r="F49" s="224"/>
      <c r="G49" s="20" t="e">
        <f t="shared" si="1"/>
        <v>#DIV/0!</v>
      </c>
      <c r="H49" s="54">
        <f t="shared" si="5"/>
        <v>-17</v>
      </c>
      <c r="I49" s="225" t="e">
        <f t="shared" si="8"/>
        <v>#DIV/0!</v>
      </c>
      <c r="J49" s="226"/>
      <c r="K49" s="227"/>
      <c r="L49" s="56" t="e">
        <f t="shared" si="2"/>
        <v>#DIV/0!</v>
      </c>
      <c r="M49" s="225" t="e">
        <f t="shared" si="9"/>
        <v>#DIV/0!</v>
      </c>
      <c r="N49" s="228"/>
      <c r="O49" s="23" t="e">
        <f t="shared" si="4"/>
        <v>#DIV/0!</v>
      </c>
    </row>
    <row r="50" spans="2:15" ht="20.2" customHeight="1" x14ac:dyDescent="0.3">
      <c r="B50" s="18">
        <v>37</v>
      </c>
      <c r="C50" s="19"/>
      <c r="D50" s="222" t="e">
        <f t="shared" si="0"/>
        <v>#REF!</v>
      </c>
      <c r="E50" s="223"/>
      <c r="F50" s="224"/>
      <c r="G50" s="20" t="e">
        <f t="shared" si="1"/>
        <v>#DIV/0!</v>
      </c>
      <c r="H50" s="54">
        <f t="shared" si="5"/>
        <v>-17.5</v>
      </c>
      <c r="I50" s="225" t="e">
        <f t="shared" ref="I50:I61" si="10">L49/H50</f>
        <v>#DIV/0!</v>
      </c>
      <c r="J50" s="226"/>
      <c r="K50" s="227"/>
      <c r="L50" s="56" t="e">
        <f t="shared" si="2"/>
        <v>#DIV/0!</v>
      </c>
      <c r="M50" s="225" t="e">
        <f t="shared" ref="M50:M61" si="11">M49-G50</f>
        <v>#DIV/0!</v>
      </c>
      <c r="N50" s="228"/>
      <c r="O50" s="23" t="e">
        <f t="shared" si="4"/>
        <v>#DIV/0!</v>
      </c>
    </row>
    <row r="51" spans="2:15" ht="20.2" customHeight="1" x14ac:dyDescent="0.3">
      <c r="B51" s="18">
        <v>38</v>
      </c>
      <c r="C51" s="19"/>
      <c r="D51" s="222" t="e">
        <f t="shared" si="0"/>
        <v>#REF!</v>
      </c>
      <c r="E51" s="223"/>
      <c r="F51" s="224"/>
      <c r="G51" s="20" t="e">
        <f t="shared" si="1"/>
        <v>#DIV/0!</v>
      </c>
      <c r="H51" s="54">
        <f t="shared" si="5"/>
        <v>-18</v>
      </c>
      <c r="I51" s="225" t="e">
        <f t="shared" si="10"/>
        <v>#DIV/0!</v>
      </c>
      <c r="J51" s="226"/>
      <c r="K51" s="227"/>
      <c r="L51" s="56" t="e">
        <f t="shared" si="2"/>
        <v>#DIV/0!</v>
      </c>
      <c r="M51" s="225" t="e">
        <f t="shared" si="11"/>
        <v>#DIV/0!</v>
      </c>
      <c r="N51" s="228"/>
      <c r="O51" s="23" t="e">
        <f t="shared" si="4"/>
        <v>#DIV/0!</v>
      </c>
    </row>
    <row r="52" spans="2:15" ht="20.2" customHeight="1" x14ac:dyDescent="0.3">
      <c r="B52" s="18">
        <v>39</v>
      </c>
      <c r="C52" s="19"/>
      <c r="D52" s="222" t="e">
        <f t="shared" si="0"/>
        <v>#REF!</v>
      </c>
      <c r="E52" s="223"/>
      <c r="F52" s="224"/>
      <c r="G52" s="20" t="e">
        <f t="shared" si="1"/>
        <v>#DIV/0!</v>
      </c>
      <c r="H52" s="54">
        <f t="shared" si="5"/>
        <v>-18.5</v>
      </c>
      <c r="I52" s="225" t="e">
        <f t="shared" si="10"/>
        <v>#DIV/0!</v>
      </c>
      <c r="J52" s="226"/>
      <c r="K52" s="227"/>
      <c r="L52" s="56" t="e">
        <f t="shared" si="2"/>
        <v>#DIV/0!</v>
      </c>
      <c r="M52" s="225" t="e">
        <f t="shared" si="11"/>
        <v>#DIV/0!</v>
      </c>
      <c r="N52" s="228"/>
      <c r="O52" s="23" t="e">
        <f t="shared" si="4"/>
        <v>#DIV/0!</v>
      </c>
    </row>
    <row r="53" spans="2:15" ht="20.2" customHeight="1" x14ac:dyDescent="0.3">
      <c r="B53" s="18">
        <v>40</v>
      </c>
      <c r="C53" s="19"/>
      <c r="D53" s="222" t="e">
        <f t="shared" si="0"/>
        <v>#REF!</v>
      </c>
      <c r="E53" s="223"/>
      <c r="F53" s="224"/>
      <c r="G53" s="20" t="e">
        <f t="shared" si="1"/>
        <v>#DIV/0!</v>
      </c>
      <c r="H53" s="54">
        <f t="shared" si="5"/>
        <v>-19</v>
      </c>
      <c r="I53" s="225" t="e">
        <f t="shared" si="10"/>
        <v>#DIV/0!</v>
      </c>
      <c r="J53" s="226"/>
      <c r="K53" s="227"/>
      <c r="L53" s="56" t="e">
        <f t="shared" si="2"/>
        <v>#DIV/0!</v>
      </c>
      <c r="M53" s="225" t="e">
        <f t="shared" si="11"/>
        <v>#DIV/0!</v>
      </c>
      <c r="N53" s="228"/>
      <c r="O53" s="23" t="e">
        <f t="shared" si="4"/>
        <v>#DIV/0!</v>
      </c>
    </row>
    <row r="54" spans="2:15" ht="20.2" customHeight="1" x14ac:dyDescent="0.3">
      <c r="B54" s="18">
        <v>41</v>
      </c>
      <c r="C54" s="19"/>
      <c r="D54" s="222" t="e">
        <f t="shared" si="0"/>
        <v>#REF!</v>
      </c>
      <c r="E54" s="223"/>
      <c r="F54" s="224"/>
      <c r="G54" s="20" t="e">
        <f t="shared" si="1"/>
        <v>#DIV/0!</v>
      </c>
      <c r="H54" s="54">
        <f t="shared" si="5"/>
        <v>-19.5</v>
      </c>
      <c r="I54" s="225" t="e">
        <f t="shared" si="10"/>
        <v>#DIV/0!</v>
      </c>
      <c r="J54" s="226"/>
      <c r="K54" s="227"/>
      <c r="L54" s="56" t="e">
        <f t="shared" si="2"/>
        <v>#DIV/0!</v>
      </c>
      <c r="M54" s="225" t="e">
        <f t="shared" si="11"/>
        <v>#DIV/0!</v>
      </c>
      <c r="N54" s="228"/>
      <c r="O54" s="23" t="e">
        <f t="shared" si="4"/>
        <v>#DIV/0!</v>
      </c>
    </row>
    <row r="55" spans="2:15" ht="20.2" customHeight="1" x14ac:dyDescent="0.3">
      <c r="B55" s="18">
        <v>42</v>
      </c>
      <c r="C55" s="19"/>
      <c r="D55" s="222" t="e">
        <f t="shared" si="0"/>
        <v>#REF!</v>
      </c>
      <c r="E55" s="223"/>
      <c r="F55" s="224"/>
      <c r="G55" s="20" t="e">
        <f t="shared" si="1"/>
        <v>#DIV/0!</v>
      </c>
      <c r="H55" s="54">
        <f t="shared" si="5"/>
        <v>-20</v>
      </c>
      <c r="I55" s="225" t="e">
        <f t="shared" si="10"/>
        <v>#DIV/0!</v>
      </c>
      <c r="J55" s="226"/>
      <c r="K55" s="227"/>
      <c r="L55" s="56" t="e">
        <f t="shared" si="2"/>
        <v>#DIV/0!</v>
      </c>
      <c r="M55" s="225" t="e">
        <f t="shared" si="11"/>
        <v>#DIV/0!</v>
      </c>
      <c r="N55" s="228"/>
      <c r="O55" s="23" t="e">
        <f t="shared" si="4"/>
        <v>#DIV/0!</v>
      </c>
    </row>
    <row r="56" spans="2:15" ht="20.2" customHeight="1" x14ac:dyDescent="0.3">
      <c r="B56" s="18">
        <v>43</v>
      </c>
      <c r="C56" s="19"/>
      <c r="D56" s="222" t="e">
        <f t="shared" si="0"/>
        <v>#REF!</v>
      </c>
      <c r="E56" s="223"/>
      <c r="F56" s="224"/>
      <c r="G56" s="20" t="e">
        <f t="shared" si="1"/>
        <v>#DIV/0!</v>
      </c>
      <c r="H56" s="54">
        <f t="shared" si="5"/>
        <v>-20.5</v>
      </c>
      <c r="I56" s="225" t="e">
        <f t="shared" si="10"/>
        <v>#DIV/0!</v>
      </c>
      <c r="J56" s="226"/>
      <c r="K56" s="227"/>
      <c r="L56" s="56" t="e">
        <f t="shared" si="2"/>
        <v>#DIV/0!</v>
      </c>
      <c r="M56" s="225" t="e">
        <f t="shared" si="11"/>
        <v>#DIV/0!</v>
      </c>
      <c r="N56" s="228"/>
      <c r="O56" s="23" t="e">
        <f t="shared" si="4"/>
        <v>#DIV/0!</v>
      </c>
    </row>
    <row r="57" spans="2:15" ht="20.2" customHeight="1" x14ac:dyDescent="0.3">
      <c r="B57" s="18">
        <v>44</v>
      </c>
      <c r="C57" s="19"/>
      <c r="D57" s="222" t="e">
        <f t="shared" si="0"/>
        <v>#REF!</v>
      </c>
      <c r="E57" s="223"/>
      <c r="F57" s="224"/>
      <c r="G57" s="20" t="e">
        <f t="shared" si="1"/>
        <v>#DIV/0!</v>
      </c>
      <c r="H57" s="54">
        <f t="shared" si="5"/>
        <v>-21</v>
      </c>
      <c r="I57" s="225" t="e">
        <f t="shared" si="10"/>
        <v>#DIV/0!</v>
      </c>
      <c r="J57" s="226"/>
      <c r="K57" s="227"/>
      <c r="L57" s="56" t="e">
        <f t="shared" si="2"/>
        <v>#DIV/0!</v>
      </c>
      <c r="M57" s="225" t="e">
        <f t="shared" si="11"/>
        <v>#DIV/0!</v>
      </c>
      <c r="N57" s="228"/>
      <c r="O57" s="23" t="e">
        <f t="shared" si="4"/>
        <v>#DIV/0!</v>
      </c>
    </row>
    <row r="58" spans="2:15" ht="20.2" customHeight="1" x14ac:dyDescent="0.3">
      <c r="B58" s="18">
        <v>45</v>
      </c>
      <c r="C58" s="19"/>
      <c r="D58" s="222" t="e">
        <f t="shared" si="0"/>
        <v>#REF!</v>
      </c>
      <c r="E58" s="223"/>
      <c r="F58" s="224"/>
      <c r="G58" s="20" t="e">
        <f t="shared" si="1"/>
        <v>#DIV/0!</v>
      </c>
      <c r="H58" s="54">
        <f t="shared" si="5"/>
        <v>-21.5</v>
      </c>
      <c r="I58" s="225" t="e">
        <f t="shared" si="10"/>
        <v>#DIV/0!</v>
      </c>
      <c r="J58" s="226"/>
      <c r="K58" s="227"/>
      <c r="L58" s="56" t="e">
        <f t="shared" si="2"/>
        <v>#DIV/0!</v>
      </c>
      <c r="M58" s="225" t="e">
        <f t="shared" si="11"/>
        <v>#DIV/0!</v>
      </c>
      <c r="N58" s="228"/>
      <c r="O58" s="23" t="e">
        <f t="shared" si="4"/>
        <v>#DIV/0!</v>
      </c>
    </row>
    <row r="59" spans="2:15" ht="20.2" customHeight="1" x14ac:dyDescent="0.3">
      <c r="B59" s="18">
        <v>46</v>
      </c>
      <c r="C59" s="19"/>
      <c r="D59" s="222" t="e">
        <f t="shared" si="0"/>
        <v>#REF!</v>
      </c>
      <c r="E59" s="223"/>
      <c r="F59" s="224"/>
      <c r="G59" s="20" t="e">
        <f t="shared" si="1"/>
        <v>#DIV/0!</v>
      </c>
      <c r="H59" s="54">
        <f t="shared" si="5"/>
        <v>-22</v>
      </c>
      <c r="I59" s="225" t="e">
        <f t="shared" si="10"/>
        <v>#DIV/0!</v>
      </c>
      <c r="J59" s="226"/>
      <c r="K59" s="227"/>
      <c r="L59" s="56" t="e">
        <f t="shared" si="2"/>
        <v>#DIV/0!</v>
      </c>
      <c r="M59" s="225" t="e">
        <f t="shared" si="11"/>
        <v>#DIV/0!</v>
      </c>
      <c r="N59" s="228"/>
      <c r="O59" s="23" t="e">
        <f t="shared" si="4"/>
        <v>#DIV/0!</v>
      </c>
    </row>
    <row r="60" spans="2:15" ht="20.2" customHeight="1" x14ac:dyDescent="0.3">
      <c r="B60" s="18">
        <v>47</v>
      </c>
      <c r="C60" s="19"/>
      <c r="D60" s="222" t="e">
        <f t="shared" si="0"/>
        <v>#REF!</v>
      </c>
      <c r="E60" s="223"/>
      <c r="F60" s="224"/>
      <c r="G60" s="20" t="e">
        <f t="shared" si="1"/>
        <v>#DIV/0!</v>
      </c>
      <c r="H60" s="54">
        <f t="shared" si="5"/>
        <v>-22.5</v>
      </c>
      <c r="I60" s="225" t="e">
        <f t="shared" si="10"/>
        <v>#DIV/0!</v>
      </c>
      <c r="J60" s="226"/>
      <c r="K60" s="227"/>
      <c r="L60" s="56" t="e">
        <f t="shared" si="2"/>
        <v>#DIV/0!</v>
      </c>
      <c r="M60" s="225" t="e">
        <f t="shared" si="11"/>
        <v>#DIV/0!</v>
      </c>
      <c r="N60" s="228"/>
      <c r="O60" s="23" t="e">
        <f t="shared" si="4"/>
        <v>#DIV/0!</v>
      </c>
    </row>
    <row r="61" spans="2:15" ht="20.2" customHeight="1" x14ac:dyDescent="0.3">
      <c r="B61" s="18">
        <v>48</v>
      </c>
      <c r="C61" s="19"/>
      <c r="D61" s="222" t="e">
        <f t="shared" si="0"/>
        <v>#REF!</v>
      </c>
      <c r="E61" s="223"/>
      <c r="F61" s="224"/>
      <c r="G61" s="20" t="e">
        <f t="shared" si="1"/>
        <v>#DIV/0!</v>
      </c>
      <c r="H61" s="54">
        <f t="shared" si="5"/>
        <v>-23</v>
      </c>
      <c r="I61" s="225" t="e">
        <f t="shared" si="10"/>
        <v>#DIV/0!</v>
      </c>
      <c r="J61" s="226"/>
      <c r="K61" s="227"/>
      <c r="L61" s="56" t="e">
        <f t="shared" si="2"/>
        <v>#DIV/0!</v>
      </c>
      <c r="M61" s="225" t="e">
        <f t="shared" si="11"/>
        <v>#DIV/0!</v>
      </c>
      <c r="N61" s="228"/>
      <c r="O61" s="23" t="e">
        <f t="shared" si="4"/>
        <v>#DIV/0!</v>
      </c>
    </row>
    <row r="62" spans="2:15" ht="20.2" customHeight="1" thickBot="1" x14ac:dyDescent="0.35">
      <c r="B62" s="25"/>
      <c r="C62" s="26"/>
      <c r="D62" s="229"/>
      <c r="E62" s="230"/>
      <c r="F62" s="231"/>
      <c r="G62" s="26"/>
      <c r="H62" s="27"/>
      <c r="I62" s="232"/>
      <c r="J62" s="233"/>
      <c r="K62" s="234"/>
      <c r="L62" s="28"/>
      <c r="M62" s="235"/>
      <c r="N62" s="236"/>
      <c r="O62" s="29"/>
    </row>
    <row r="63" spans="2:15" ht="15" thickTop="1" x14ac:dyDescent="0.3"/>
  </sheetData>
  <mergeCells count="163">
    <mergeCell ref="M49:N49"/>
    <mergeCell ref="I49:K49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I43:K43"/>
    <mergeCell ref="I44:K44"/>
    <mergeCell ref="I45:K45"/>
    <mergeCell ref="I46:K46"/>
    <mergeCell ref="M47:N47"/>
    <mergeCell ref="M48:N48"/>
    <mergeCell ref="D49:F49"/>
    <mergeCell ref="I38:K38"/>
    <mergeCell ref="I39:K39"/>
    <mergeCell ref="I40:K40"/>
    <mergeCell ref="I41:K41"/>
    <mergeCell ref="I42:K42"/>
    <mergeCell ref="I47:K47"/>
    <mergeCell ref="I48:K48"/>
    <mergeCell ref="D45:F45"/>
    <mergeCell ref="D46:F46"/>
    <mergeCell ref="D47:F47"/>
    <mergeCell ref="D48:F48"/>
    <mergeCell ref="D62:F62"/>
    <mergeCell ref="I62:K62"/>
    <mergeCell ref="M62:N62"/>
    <mergeCell ref="D38:F38"/>
    <mergeCell ref="D39:F39"/>
    <mergeCell ref="D40:F40"/>
    <mergeCell ref="D41:F41"/>
    <mergeCell ref="D42:F42"/>
    <mergeCell ref="D43:F43"/>
    <mergeCell ref="D44:F44"/>
    <mergeCell ref="D60:F60"/>
    <mergeCell ref="I60:K60"/>
    <mergeCell ref="M60:N60"/>
    <mergeCell ref="D61:F61"/>
    <mergeCell ref="I61:K61"/>
    <mergeCell ref="M61:N61"/>
    <mergeCell ref="D58:F58"/>
    <mergeCell ref="I58:K58"/>
    <mergeCell ref="M58:N58"/>
    <mergeCell ref="D59:F59"/>
    <mergeCell ref="I59:K59"/>
    <mergeCell ref="M59:N59"/>
    <mergeCell ref="D56:F56"/>
    <mergeCell ref="I56:K56"/>
    <mergeCell ref="M56:N56"/>
    <mergeCell ref="D57:F57"/>
    <mergeCell ref="I57:K57"/>
    <mergeCell ref="M57:N57"/>
    <mergeCell ref="D54:F54"/>
    <mergeCell ref="I54:K54"/>
    <mergeCell ref="M54:N54"/>
    <mergeCell ref="D55:F55"/>
    <mergeCell ref="I55:K55"/>
    <mergeCell ref="M55:N55"/>
    <mergeCell ref="D52:F52"/>
    <mergeCell ref="I52:K52"/>
    <mergeCell ref="M52:N52"/>
    <mergeCell ref="D53:F53"/>
    <mergeCell ref="I53:K53"/>
    <mergeCell ref="M53:N53"/>
    <mergeCell ref="D50:F50"/>
    <mergeCell ref="I50:K50"/>
    <mergeCell ref="M50:N50"/>
    <mergeCell ref="D51:F51"/>
    <mergeCell ref="I51:K51"/>
    <mergeCell ref="M51:N51"/>
    <mergeCell ref="D36:F36"/>
    <mergeCell ref="I36:K36"/>
    <mergeCell ref="M36:N36"/>
    <mergeCell ref="D37:F37"/>
    <mergeCell ref="I37:K37"/>
    <mergeCell ref="M37:N37"/>
    <mergeCell ref="D34:F34"/>
    <mergeCell ref="I34:K34"/>
    <mergeCell ref="M34:N34"/>
    <mergeCell ref="D35:F35"/>
    <mergeCell ref="I35:K35"/>
    <mergeCell ref="M35:N35"/>
    <mergeCell ref="D32:F32"/>
    <mergeCell ref="I32:K32"/>
    <mergeCell ref="M32:N32"/>
    <mergeCell ref="D33:F33"/>
    <mergeCell ref="I33:K33"/>
    <mergeCell ref="M33:N33"/>
    <mergeCell ref="D30:F30"/>
    <mergeCell ref="I30:K30"/>
    <mergeCell ref="M30:N30"/>
    <mergeCell ref="D31:F31"/>
    <mergeCell ref="I31:K31"/>
    <mergeCell ref="M31:N31"/>
    <mergeCell ref="D28:F28"/>
    <mergeCell ref="I28:K28"/>
    <mergeCell ref="M28:N28"/>
    <mergeCell ref="D29:F29"/>
    <mergeCell ref="I29:K29"/>
    <mergeCell ref="M29:N29"/>
    <mergeCell ref="D26:F26"/>
    <mergeCell ref="I26:K26"/>
    <mergeCell ref="M26:N26"/>
    <mergeCell ref="D27:F27"/>
    <mergeCell ref="I27:K27"/>
    <mergeCell ref="M27:N27"/>
    <mergeCell ref="D24:F24"/>
    <mergeCell ref="I24:K24"/>
    <mergeCell ref="M24:N24"/>
    <mergeCell ref="D25:F25"/>
    <mergeCell ref="I25:K25"/>
    <mergeCell ref="M25:N25"/>
    <mergeCell ref="D22:F22"/>
    <mergeCell ref="I22:K22"/>
    <mergeCell ref="M22:N22"/>
    <mergeCell ref="D23:F23"/>
    <mergeCell ref="I23:K23"/>
    <mergeCell ref="M23:N23"/>
    <mergeCell ref="D20:F20"/>
    <mergeCell ref="I20:K20"/>
    <mergeCell ref="M20:N20"/>
    <mergeCell ref="D21:F21"/>
    <mergeCell ref="I21:K21"/>
    <mergeCell ref="M21:N21"/>
    <mergeCell ref="D18:F18"/>
    <mergeCell ref="I18:K18"/>
    <mergeCell ref="M18:N18"/>
    <mergeCell ref="D19:F19"/>
    <mergeCell ref="I19:K19"/>
    <mergeCell ref="M19:N19"/>
    <mergeCell ref="F2:G2"/>
    <mergeCell ref="F3:G3"/>
    <mergeCell ref="F4:G6"/>
    <mergeCell ref="N6:O6"/>
    <mergeCell ref="F7:G7"/>
    <mergeCell ref="D16:F16"/>
    <mergeCell ref="I16:K16"/>
    <mergeCell ref="M16:N16"/>
    <mergeCell ref="D17:F17"/>
    <mergeCell ref="I17:K17"/>
    <mergeCell ref="M17:N17"/>
    <mergeCell ref="D14:F14"/>
    <mergeCell ref="I14:K14"/>
    <mergeCell ref="M14:N14"/>
    <mergeCell ref="D15:F15"/>
    <mergeCell ref="I15:K15"/>
    <mergeCell ref="M15:N15"/>
    <mergeCell ref="B10:B11"/>
    <mergeCell ref="C10:C11"/>
    <mergeCell ref="D10:F11"/>
    <mergeCell ref="G10:G11"/>
    <mergeCell ref="H10:K10"/>
    <mergeCell ref="L10:N10"/>
    <mergeCell ref="I11:K11"/>
    <mergeCell ref="M11:N11"/>
    <mergeCell ref="D13:F13"/>
    <mergeCell ref="I13:K13"/>
    <mergeCell ref="M13:N13"/>
  </mergeCells>
  <pageMargins left="0.23622047244094491" right="0.23622047244094491" top="0.43307086614173229" bottom="0.74803149606299213" header="0.31496062992125984" footer="0.31496062992125984"/>
  <pageSetup paperSize="9" scale="9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3"/>
  <sheetViews>
    <sheetView view="pageBreakPreview" topLeftCell="A19" zoomScaleSheetLayoutView="100" workbookViewId="0">
      <selection activeCell="L2" sqref="L2"/>
    </sheetView>
  </sheetViews>
  <sheetFormatPr defaultColWidth="9.09765625" defaultRowHeight="14.4" x14ac:dyDescent="0.3"/>
  <cols>
    <col min="1" max="1" width="1.296875" style="17" customWidth="1"/>
    <col min="2" max="2" width="3.59765625" style="17" customWidth="1"/>
    <col min="3" max="3" width="10.8984375" style="17" bestFit="1" customWidth="1"/>
    <col min="4" max="4" width="0.8984375" style="17" customWidth="1"/>
    <col min="5" max="5" width="1.296875" style="17" customWidth="1"/>
    <col min="6" max="6" width="20.296875" style="17" customWidth="1"/>
    <col min="7" max="7" width="13.296875" style="17" customWidth="1"/>
    <col min="8" max="8" width="9.09765625" style="17" customWidth="1"/>
    <col min="9" max="9" width="4" style="17" customWidth="1"/>
    <col min="10" max="10" width="4.8984375" style="17" customWidth="1"/>
    <col min="11" max="11" width="1.296875" style="17" customWidth="1"/>
    <col min="12" max="12" width="14.3984375" style="17" customWidth="1"/>
    <col min="13" max="13" width="2.09765625" style="17" customWidth="1"/>
    <col min="14" max="14" width="10" style="17" customWidth="1"/>
    <col min="15" max="15" width="12.09765625" style="17" customWidth="1"/>
    <col min="16" max="16384" width="9.09765625" style="17"/>
  </cols>
  <sheetData>
    <row r="1" spans="2:15" ht="9.8000000000000007" customHeight="1" thickBot="1" x14ac:dyDescent="0.35"/>
    <row r="2" spans="2:15" ht="20.2" customHeight="1" thickTop="1" thickBot="1" x14ac:dyDescent="0.35">
      <c r="B2" s="3" t="s">
        <v>31</v>
      </c>
      <c r="C2" s="58"/>
      <c r="D2" s="58"/>
      <c r="E2" s="59" t="s">
        <v>7</v>
      </c>
      <c r="F2" s="204" t="s">
        <v>32</v>
      </c>
      <c r="G2" s="258"/>
      <c r="H2" s="83" t="s">
        <v>4</v>
      </c>
      <c r="I2" s="83"/>
      <c r="J2" s="83"/>
      <c r="K2" s="83" t="s">
        <v>7</v>
      </c>
      <c r="L2" s="84" t="e">
        <f>INPUT!#REF!</f>
        <v>#REF!</v>
      </c>
      <c r="M2" s="83"/>
      <c r="N2" s="83" t="s">
        <v>23</v>
      </c>
      <c r="O2" s="85" t="e">
        <f>EDATE(L2,L6)</f>
        <v>#REF!</v>
      </c>
    </row>
    <row r="3" spans="2:15" ht="20.2" customHeight="1" thickBot="1" x14ac:dyDescent="0.35">
      <c r="B3" s="5" t="s">
        <v>33</v>
      </c>
      <c r="C3" s="63"/>
      <c r="D3" s="63"/>
      <c r="E3" s="64" t="s">
        <v>7</v>
      </c>
      <c r="F3" s="259">
        <f>INPUT!B9*INPUT!B10</f>
        <v>0</v>
      </c>
      <c r="G3" s="259"/>
      <c r="H3" s="86" t="s">
        <v>5</v>
      </c>
      <c r="I3" s="86"/>
      <c r="J3" s="86"/>
      <c r="K3" s="86" t="s">
        <v>7</v>
      </c>
      <c r="L3" s="87">
        <f>INPUT!B8</f>
        <v>0</v>
      </c>
      <c r="M3" s="88"/>
      <c r="N3" s="88"/>
      <c r="O3" s="89"/>
    </row>
    <row r="4" spans="2:15" ht="20.2" customHeight="1" thickBot="1" x14ac:dyDescent="0.35">
      <c r="B4" s="5" t="s">
        <v>34</v>
      </c>
      <c r="C4" s="63"/>
      <c r="D4" s="63"/>
      <c r="E4" s="64" t="s">
        <v>7</v>
      </c>
      <c r="F4" s="82">
        <f>INPUT!B10</f>
        <v>0</v>
      </c>
      <c r="G4" s="81"/>
      <c r="H4" s="86" t="s">
        <v>19</v>
      </c>
      <c r="I4" s="90">
        <f>INPUT!B9</f>
        <v>0</v>
      </c>
      <c r="J4" s="91" t="str">
        <f>I4*L6&amp;"%"</f>
        <v>0%</v>
      </c>
      <c r="K4" s="86" t="s">
        <v>7</v>
      </c>
      <c r="L4" s="92" t="e">
        <f>N6*L6-L3</f>
        <v>#DIV/0!</v>
      </c>
      <c r="M4" s="88" t="s">
        <v>21</v>
      </c>
      <c r="N4" s="88"/>
      <c r="O4" s="89"/>
    </row>
    <row r="5" spans="2:15" ht="20.2" customHeight="1" thickBot="1" x14ac:dyDescent="0.35">
      <c r="B5" s="5" t="s">
        <v>35</v>
      </c>
      <c r="C5" s="63"/>
      <c r="D5" s="63"/>
      <c r="E5" s="64" t="s">
        <v>7</v>
      </c>
      <c r="F5" s="64" t="str">
        <f>INPUT!B2</f>
        <v>44377/AP/PRK/XI/2018</v>
      </c>
      <c r="G5" s="81"/>
      <c r="H5" s="86" t="s">
        <v>6</v>
      </c>
      <c r="I5" s="86"/>
      <c r="J5" s="86"/>
      <c r="K5" s="86" t="s">
        <v>7</v>
      </c>
      <c r="L5" s="93" t="e">
        <f>SUM(L3:L4)</f>
        <v>#DIV/0!</v>
      </c>
      <c r="M5" s="88"/>
      <c r="N5" s="88"/>
      <c r="O5" s="89"/>
    </row>
    <row r="6" spans="2:15" ht="20.2" customHeight="1" thickBot="1" x14ac:dyDescent="0.35">
      <c r="B6" s="5" t="s">
        <v>36</v>
      </c>
      <c r="C6" s="63"/>
      <c r="D6" s="63"/>
      <c r="E6" s="64" t="s">
        <v>7</v>
      </c>
      <c r="F6" s="81">
        <f>INPUT!B4</f>
        <v>0</v>
      </c>
      <c r="G6" s="81"/>
      <c r="H6" s="86" t="s">
        <v>8</v>
      </c>
      <c r="I6" s="86"/>
      <c r="J6" s="86"/>
      <c r="K6" s="86" t="s">
        <v>7</v>
      </c>
      <c r="L6" s="94">
        <f>INPUT!B10</f>
        <v>0</v>
      </c>
      <c r="M6" s="88" t="s">
        <v>20</v>
      </c>
      <c r="N6" s="278" t="e">
        <f>CEILING((L3*I4/100*L6+L3)/L6,500)</f>
        <v>#DIV/0!</v>
      </c>
      <c r="O6" s="279"/>
    </row>
    <row r="7" spans="2:15" ht="20.2" customHeight="1" x14ac:dyDescent="0.3">
      <c r="B7" s="5" t="s">
        <v>3</v>
      </c>
      <c r="C7" s="63"/>
      <c r="D7" s="63"/>
      <c r="E7" s="64" t="s">
        <v>7</v>
      </c>
      <c r="F7" s="262">
        <f>INPUT!B6</f>
        <v>0</v>
      </c>
      <c r="G7" s="259"/>
      <c r="H7" s="86" t="s">
        <v>9</v>
      </c>
      <c r="I7" s="86"/>
      <c r="J7" s="86"/>
      <c r="K7" s="86" t="s">
        <v>7</v>
      </c>
      <c r="L7" s="86" t="str">
        <f>INPUT!B2</f>
        <v>44377/AP/PRK/XI/2018</v>
      </c>
      <c r="M7" s="86"/>
      <c r="N7" s="86"/>
      <c r="O7" s="95"/>
    </row>
    <row r="8" spans="2:15" ht="6.05" customHeight="1" thickBot="1" x14ac:dyDescent="0.35"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/>
    </row>
    <row r="9" spans="2:15" ht="6.05" customHeight="1" thickTop="1" thickBot="1" x14ac:dyDescent="0.35"/>
    <row r="10" spans="2:15" s="76" customFormat="1" ht="20.3" customHeight="1" thickTop="1" x14ac:dyDescent="0.3">
      <c r="B10" s="245"/>
      <c r="C10" s="247" t="s">
        <v>10</v>
      </c>
      <c r="D10" s="247" t="s">
        <v>11</v>
      </c>
      <c r="E10" s="247"/>
      <c r="F10" s="247"/>
      <c r="G10" s="247" t="s">
        <v>18</v>
      </c>
      <c r="H10" s="264" t="s">
        <v>30</v>
      </c>
      <c r="I10" s="265"/>
      <c r="J10" s="265"/>
      <c r="K10" s="266"/>
      <c r="L10" s="270" t="s">
        <v>16</v>
      </c>
      <c r="M10" s="271"/>
      <c r="N10" s="272"/>
      <c r="O10" s="75"/>
    </row>
    <row r="11" spans="2:15" ht="15" thickBot="1" x14ac:dyDescent="0.35">
      <c r="B11" s="246"/>
      <c r="C11" s="248"/>
      <c r="D11" s="248"/>
      <c r="E11" s="248"/>
      <c r="F11" s="248"/>
      <c r="G11" s="248"/>
      <c r="H11" s="267"/>
      <c r="I11" s="268"/>
      <c r="J11" s="268"/>
      <c r="K11" s="269"/>
      <c r="L11" s="273"/>
      <c r="M11" s="274"/>
      <c r="N11" s="275"/>
      <c r="O11" s="77"/>
    </row>
    <row r="12" spans="2:15" ht="6.8" customHeight="1" thickTop="1" thickBot="1" x14ac:dyDescent="0.35"/>
    <row r="13" spans="2:15" ht="20.2" customHeight="1" thickTop="1" x14ac:dyDescent="0.3">
      <c r="B13" s="12"/>
      <c r="C13" s="78" t="e">
        <f>L2</f>
        <v>#REF!</v>
      </c>
      <c r="D13" s="255" t="s">
        <v>22</v>
      </c>
      <c r="E13" s="256"/>
      <c r="F13" s="257"/>
      <c r="G13" s="13"/>
      <c r="H13" s="14"/>
      <c r="I13" s="218"/>
      <c r="J13" s="219"/>
      <c r="K13" s="220"/>
      <c r="L13" s="55" t="e">
        <f>L4</f>
        <v>#DIV/0!</v>
      </c>
      <c r="M13" s="218">
        <f>L3</f>
        <v>0</v>
      </c>
      <c r="N13" s="277"/>
      <c r="O13" s="16" t="e">
        <f>SUM(L13:N13)</f>
        <v>#DIV/0!</v>
      </c>
    </row>
    <row r="14" spans="2:15" ht="20.2" customHeight="1" x14ac:dyDescent="0.3">
      <c r="B14" s="18">
        <v>1</v>
      </c>
      <c r="C14" s="19"/>
      <c r="D14" s="222" t="e">
        <f>EDATE($C$13,$B14)</f>
        <v>#REF!</v>
      </c>
      <c r="E14" s="223"/>
      <c r="F14" s="224"/>
      <c r="G14" s="20" t="e">
        <f>$N$6-I14</f>
        <v>#DIV/0!</v>
      </c>
      <c r="H14" s="53">
        <f>(L6+1)/2</f>
        <v>0.5</v>
      </c>
      <c r="I14" s="225" t="e">
        <f>L13/H14</f>
        <v>#DIV/0!</v>
      </c>
      <c r="J14" s="226"/>
      <c r="K14" s="227"/>
      <c r="L14" s="56" t="e">
        <f>L13-I14</f>
        <v>#DIV/0!</v>
      </c>
      <c r="M14" s="225" t="e">
        <f>M13-G14</f>
        <v>#DIV/0!</v>
      </c>
      <c r="N14" s="276"/>
      <c r="O14" s="96" t="e">
        <f>SUM(L14:N14)</f>
        <v>#DIV/0!</v>
      </c>
    </row>
    <row r="15" spans="2:15" ht="20.2" customHeight="1" x14ac:dyDescent="0.3">
      <c r="B15" s="18">
        <v>2</v>
      </c>
      <c r="C15" s="19"/>
      <c r="D15" s="222" t="e">
        <f t="shared" ref="D15:D61" si="0">EDATE($C$13,$B15)</f>
        <v>#REF!</v>
      </c>
      <c r="E15" s="223"/>
      <c r="F15" s="224"/>
      <c r="G15" s="20" t="e">
        <f t="shared" ref="G15:G61" si="1">$N$6-I15</f>
        <v>#DIV/0!</v>
      </c>
      <c r="H15" s="54">
        <f>H14-0.5</f>
        <v>0</v>
      </c>
      <c r="I15" s="225" t="e">
        <f>L14/H15</f>
        <v>#DIV/0!</v>
      </c>
      <c r="J15" s="226"/>
      <c r="K15" s="227"/>
      <c r="L15" s="56" t="e">
        <f t="shared" ref="L15:L61" si="2">L14-I15</f>
        <v>#DIV/0!</v>
      </c>
      <c r="M15" s="225" t="e">
        <f t="shared" ref="M15:M61" si="3">M14-G15</f>
        <v>#DIV/0!</v>
      </c>
      <c r="N15" s="276"/>
      <c r="O15" s="96" t="e">
        <f t="shared" ref="O15:O61" si="4">SUM(L15:N15)</f>
        <v>#DIV/0!</v>
      </c>
    </row>
    <row r="16" spans="2:15" ht="20.2" customHeight="1" x14ac:dyDescent="0.3">
      <c r="B16" s="18">
        <v>3</v>
      </c>
      <c r="C16" s="19"/>
      <c r="D16" s="222" t="e">
        <f t="shared" si="0"/>
        <v>#REF!</v>
      </c>
      <c r="E16" s="223"/>
      <c r="F16" s="224"/>
      <c r="G16" s="20" t="e">
        <f t="shared" si="1"/>
        <v>#DIV/0!</v>
      </c>
      <c r="H16" s="54">
        <f t="shared" ref="H16:H61" si="5">H15-0.5</f>
        <v>-0.5</v>
      </c>
      <c r="I16" s="225" t="e">
        <f t="shared" ref="I16:I23" si="6">L15/H16</f>
        <v>#DIV/0!</v>
      </c>
      <c r="J16" s="226"/>
      <c r="K16" s="227"/>
      <c r="L16" s="56" t="e">
        <f t="shared" si="2"/>
        <v>#DIV/0!</v>
      </c>
      <c r="M16" s="225" t="e">
        <f t="shared" si="3"/>
        <v>#DIV/0!</v>
      </c>
      <c r="N16" s="276"/>
      <c r="O16" s="96" t="e">
        <f t="shared" si="4"/>
        <v>#DIV/0!</v>
      </c>
    </row>
    <row r="17" spans="2:15" ht="20.2" customHeight="1" x14ac:dyDescent="0.3">
      <c r="B17" s="18">
        <v>4</v>
      </c>
      <c r="C17" s="19"/>
      <c r="D17" s="222" t="e">
        <f t="shared" si="0"/>
        <v>#REF!</v>
      </c>
      <c r="E17" s="223"/>
      <c r="F17" s="224"/>
      <c r="G17" s="20" t="e">
        <f t="shared" si="1"/>
        <v>#DIV/0!</v>
      </c>
      <c r="H17" s="54">
        <f t="shared" si="5"/>
        <v>-1</v>
      </c>
      <c r="I17" s="225" t="e">
        <f t="shared" si="6"/>
        <v>#DIV/0!</v>
      </c>
      <c r="J17" s="226"/>
      <c r="K17" s="227"/>
      <c r="L17" s="56" t="e">
        <f t="shared" si="2"/>
        <v>#DIV/0!</v>
      </c>
      <c r="M17" s="225" t="e">
        <f t="shared" si="3"/>
        <v>#DIV/0!</v>
      </c>
      <c r="N17" s="276"/>
      <c r="O17" s="96" t="e">
        <f t="shared" si="4"/>
        <v>#DIV/0!</v>
      </c>
    </row>
    <row r="18" spans="2:15" ht="20.2" customHeight="1" x14ac:dyDescent="0.3">
      <c r="B18" s="18">
        <v>5</v>
      </c>
      <c r="C18" s="19"/>
      <c r="D18" s="222" t="e">
        <f t="shared" si="0"/>
        <v>#REF!</v>
      </c>
      <c r="E18" s="223"/>
      <c r="F18" s="224"/>
      <c r="G18" s="20" t="e">
        <f t="shared" si="1"/>
        <v>#DIV/0!</v>
      </c>
      <c r="H18" s="54">
        <f t="shared" si="5"/>
        <v>-1.5</v>
      </c>
      <c r="I18" s="225" t="e">
        <f t="shared" si="6"/>
        <v>#DIV/0!</v>
      </c>
      <c r="J18" s="226"/>
      <c r="K18" s="227"/>
      <c r="L18" s="56" t="e">
        <f t="shared" si="2"/>
        <v>#DIV/0!</v>
      </c>
      <c r="M18" s="225" t="e">
        <f t="shared" si="3"/>
        <v>#DIV/0!</v>
      </c>
      <c r="N18" s="276"/>
      <c r="O18" s="96" t="e">
        <f t="shared" si="4"/>
        <v>#DIV/0!</v>
      </c>
    </row>
    <row r="19" spans="2:15" ht="20.2" customHeight="1" x14ac:dyDescent="0.3">
      <c r="B19" s="18">
        <v>6</v>
      </c>
      <c r="C19" s="19"/>
      <c r="D19" s="222" t="e">
        <f t="shared" si="0"/>
        <v>#REF!</v>
      </c>
      <c r="E19" s="223"/>
      <c r="F19" s="224"/>
      <c r="G19" s="20" t="e">
        <f t="shared" si="1"/>
        <v>#DIV/0!</v>
      </c>
      <c r="H19" s="54">
        <f t="shared" si="5"/>
        <v>-2</v>
      </c>
      <c r="I19" s="225" t="e">
        <f t="shared" si="6"/>
        <v>#DIV/0!</v>
      </c>
      <c r="J19" s="226"/>
      <c r="K19" s="227"/>
      <c r="L19" s="56" t="e">
        <f t="shared" si="2"/>
        <v>#DIV/0!</v>
      </c>
      <c r="M19" s="225" t="e">
        <f t="shared" si="3"/>
        <v>#DIV/0!</v>
      </c>
      <c r="N19" s="276"/>
      <c r="O19" s="96" t="e">
        <f t="shared" si="4"/>
        <v>#DIV/0!</v>
      </c>
    </row>
    <row r="20" spans="2:15" ht="20.2" customHeight="1" x14ac:dyDescent="0.3">
      <c r="B20" s="18">
        <v>7</v>
      </c>
      <c r="C20" s="19"/>
      <c r="D20" s="222" t="e">
        <f t="shared" si="0"/>
        <v>#REF!</v>
      </c>
      <c r="E20" s="223"/>
      <c r="F20" s="224"/>
      <c r="G20" s="20" t="e">
        <f t="shared" si="1"/>
        <v>#DIV/0!</v>
      </c>
      <c r="H20" s="54">
        <f t="shared" si="5"/>
        <v>-2.5</v>
      </c>
      <c r="I20" s="225" t="e">
        <f t="shared" si="6"/>
        <v>#DIV/0!</v>
      </c>
      <c r="J20" s="226"/>
      <c r="K20" s="227"/>
      <c r="L20" s="56" t="e">
        <f t="shared" si="2"/>
        <v>#DIV/0!</v>
      </c>
      <c r="M20" s="225" t="e">
        <f t="shared" si="3"/>
        <v>#DIV/0!</v>
      </c>
      <c r="N20" s="276"/>
      <c r="O20" s="96" t="e">
        <f t="shared" si="4"/>
        <v>#DIV/0!</v>
      </c>
    </row>
    <row r="21" spans="2:15" ht="20.2" customHeight="1" x14ac:dyDescent="0.3">
      <c r="B21" s="18">
        <v>8</v>
      </c>
      <c r="C21" s="19"/>
      <c r="D21" s="222" t="e">
        <f t="shared" si="0"/>
        <v>#REF!</v>
      </c>
      <c r="E21" s="223"/>
      <c r="F21" s="224"/>
      <c r="G21" s="20" t="e">
        <f t="shared" si="1"/>
        <v>#DIV/0!</v>
      </c>
      <c r="H21" s="54">
        <f t="shared" si="5"/>
        <v>-3</v>
      </c>
      <c r="I21" s="225" t="e">
        <f t="shared" si="6"/>
        <v>#DIV/0!</v>
      </c>
      <c r="J21" s="226"/>
      <c r="K21" s="227"/>
      <c r="L21" s="56" t="e">
        <f t="shared" si="2"/>
        <v>#DIV/0!</v>
      </c>
      <c r="M21" s="225" t="e">
        <f t="shared" si="3"/>
        <v>#DIV/0!</v>
      </c>
      <c r="N21" s="276"/>
      <c r="O21" s="96" t="e">
        <f t="shared" si="4"/>
        <v>#DIV/0!</v>
      </c>
    </row>
    <row r="22" spans="2:15" ht="20.2" customHeight="1" x14ac:dyDescent="0.3">
      <c r="B22" s="18">
        <v>9</v>
      </c>
      <c r="C22" s="19"/>
      <c r="D22" s="222" t="e">
        <f t="shared" si="0"/>
        <v>#REF!</v>
      </c>
      <c r="E22" s="223"/>
      <c r="F22" s="224"/>
      <c r="G22" s="20" t="e">
        <f t="shared" si="1"/>
        <v>#DIV/0!</v>
      </c>
      <c r="H22" s="54">
        <f t="shared" si="5"/>
        <v>-3.5</v>
      </c>
      <c r="I22" s="225" t="e">
        <f t="shared" si="6"/>
        <v>#DIV/0!</v>
      </c>
      <c r="J22" s="226"/>
      <c r="K22" s="227"/>
      <c r="L22" s="56" t="e">
        <f t="shared" si="2"/>
        <v>#DIV/0!</v>
      </c>
      <c r="M22" s="225" t="e">
        <f t="shared" si="3"/>
        <v>#DIV/0!</v>
      </c>
      <c r="N22" s="276"/>
      <c r="O22" s="96" t="e">
        <f t="shared" si="4"/>
        <v>#DIV/0!</v>
      </c>
    </row>
    <row r="23" spans="2:15" ht="20.2" customHeight="1" x14ac:dyDescent="0.3">
      <c r="B23" s="18">
        <v>10</v>
      </c>
      <c r="C23" s="19"/>
      <c r="D23" s="222" t="e">
        <f t="shared" si="0"/>
        <v>#REF!</v>
      </c>
      <c r="E23" s="223"/>
      <c r="F23" s="224"/>
      <c r="G23" s="20" t="e">
        <f t="shared" si="1"/>
        <v>#DIV/0!</v>
      </c>
      <c r="H23" s="54">
        <f t="shared" si="5"/>
        <v>-4</v>
      </c>
      <c r="I23" s="225" t="e">
        <f t="shared" si="6"/>
        <v>#DIV/0!</v>
      </c>
      <c r="J23" s="226"/>
      <c r="K23" s="227"/>
      <c r="L23" s="56" t="e">
        <f t="shared" si="2"/>
        <v>#DIV/0!</v>
      </c>
      <c r="M23" s="225" t="e">
        <f t="shared" si="3"/>
        <v>#DIV/0!</v>
      </c>
      <c r="N23" s="276"/>
      <c r="O23" s="96" t="e">
        <f t="shared" si="4"/>
        <v>#DIV/0!</v>
      </c>
    </row>
    <row r="24" spans="2:15" ht="20.2" customHeight="1" x14ac:dyDescent="0.3">
      <c r="B24" s="18">
        <v>11</v>
      </c>
      <c r="C24" s="19"/>
      <c r="D24" s="222" t="e">
        <f t="shared" si="0"/>
        <v>#REF!</v>
      </c>
      <c r="E24" s="223"/>
      <c r="F24" s="224"/>
      <c r="G24" s="20" t="e">
        <f t="shared" si="1"/>
        <v>#DIV/0!</v>
      </c>
      <c r="H24" s="54">
        <f t="shared" si="5"/>
        <v>-4.5</v>
      </c>
      <c r="I24" s="225" t="e">
        <f>L23/H24</f>
        <v>#DIV/0!</v>
      </c>
      <c r="J24" s="226"/>
      <c r="K24" s="227"/>
      <c r="L24" s="56" t="e">
        <f t="shared" si="2"/>
        <v>#DIV/0!</v>
      </c>
      <c r="M24" s="225" t="e">
        <f t="shared" si="3"/>
        <v>#DIV/0!</v>
      </c>
      <c r="N24" s="276"/>
      <c r="O24" s="96" t="e">
        <f t="shared" si="4"/>
        <v>#DIV/0!</v>
      </c>
    </row>
    <row r="25" spans="2:15" ht="20.2" customHeight="1" x14ac:dyDescent="0.3">
      <c r="B25" s="18">
        <v>12</v>
      </c>
      <c r="C25" s="19"/>
      <c r="D25" s="222" t="e">
        <f t="shared" si="0"/>
        <v>#REF!</v>
      </c>
      <c r="E25" s="223"/>
      <c r="F25" s="224"/>
      <c r="G25" s="20" t="e">
        <f t="shared" si="1"/>
        <v>#DIV/0!</v>
      </c>
      <c r="H25" s="54">
        <f t="shared" si="5"/>
        <v>-5</v>
      </c>
      <c r="I25" s="225" t="e">
        <f>L24/H25</f>
        <v>#DIV/0!</v>
      </c>
      <c r="J25" s="226"/>
      <c r="K25" s="227"/>
      <c r="L25" s="56" t="e">
        <f t="shared" si="2"/>
        <v>#DIV/0!</v>
      </c>
      <c r="M25" s="225" t="e">
        <f t="shared" si="3"/>
        <v>#DIV/0!</v>
      </c>
      <c r="N25" s="276"/>
      <c r="O25" s="96" t="e">
        <f t="shared" si="4"/>
        <v>#DIV/0!</v>
      </c>
    </row>
    <row r="26" spans="2:15" ht="20.2" customHeight="1" x14ac:dyDescent="0.3">
      <c r="B26" s="18">
        <v>13</v>
      </c>
      <c r="C26" s="19"/>
      <c r="D26" s="222" t="e">
        <f t="shared" si="0"/>
        <v>#REF!</v>
      </c>
      <c r="E26" s="223"/>
      <c r="F26" s="224"/>
      <c r="G26" s="20" t="e">
        <f t="shared" si="1"/>
        <v>#DIV/0!</v>
      </c>
      <c r="H26" s="54">
        <f t="shared" si="5"/>
        <v>-5.5</v>
      </c>
      <c r="I26" s="225" t="e">
        <f t="shared" ref="I26:I61" si="7">L25/H26</f>
        <v>#DIV/0!</v>
      </c>
      <c r="J26" s="226"/>
      <c r="K26" s="227"/>
      <c r="L26" s="56" t="e">
        <f t="shared" si="2"/>
        <v>#DIV/0!</v>
      </c>
      <c r="M26" s="225" t="e">
        <f t="shared" si="3"/>
        <v>#DIV/0!</v>
      </c>
      <c r="N26" s="276"/>
      <c r="O26" s="96" t="e">
        <f t="shared" si="4"/>
        <v>#DIV/0!</v>
      </c>
    </row>
    <row r="27" spans="2:15" ht="20.2" customHeight="1" x14ac:dyDescent="0.3">
      <c r="B27" s="18">
        <v>14</v>
      </c>
      <c r="C27" s="19"/>
      <c r="D27" s="222" t="e">
        <f t="shared" si="0"/>
        <v>#REF!</v>
      </c>
      <c r="E27" s="223"/>
      <c r="F27" s="224"/>
      <c r="G27" s="20" t="e">
        <f t="shared" si="1"/>
        <v>#DIV/0!</v>
      </c>
      <c r="H27" s="54">
        <f t="shared" si="5"/>
        <v>-6</v>
      </c>
      <c r="I27" s="225" t="e">
        <f t="shared" si="7"/>
        <v>#DIV/0!</v>
      </c>
      <c r="J27" s="226"/>
      <c r="K27" s="227"/>
      <c r="L27" s="56" t="e">
        <f t="shared" si="2"/>
        <v>#DIV/0!</v>
      </c>
      <c r="M27" s="225" t="e">
        <f t="shared" si="3"/>
        <v>#DIV/0!</v>
      </c>
      <c r="N27" s="276"/>
      <c r="O27" s="96" t="e">
        <f t="shared" si="4"/>
        <v>#DIV/0!</v>
      </c>
    </row>
    <row r="28" spans="2:15" ht="20.2" customHeight="1" x14ac:dyDescent="0.3">
      <c r="B28" s="18">
        <v>15</v>
      </c>
      <c r="C28" s="19"/>
      <c r="D28" s="222" t="e">
        <f t="shared" si="0"/>
        <v>#REF!</v>
      </c>
      <c r="E28" s="223"/>
      <c r="F28" s="224"/>
      <c r="G28" s="20" t="e">
        <f t="shared" si="1"/>
        <v>#DIV/0!</v>
      </c>
      <c r="H28" s="54">
        <f t="shared" si="5"/>
        <v>-6.5</v>
      </c>
      <c r="I28" s="225" t="e">
        <f t="shared" si="7"/>
        <v>#DIV/0!</v>
      </c>
      <c r="J28" s="226"/>
      <c r="K28" s="227"/>
      <c r="L28" s="56" t="e">
        <f t="shared" si="2"/>
        <v>#DIV/0!</v>
      </c>
      <c r="M28" s="225" t="e">
        <f t="shared" si="3"/>
        <v>#DIV/0!</v>
      </c>
      <c r="N28" s="276"/>
      <c r="O28" s="96" t="e">
        <f t="shared" si="4"/>
        <v>#DIV/0!</v>
      </c>
    </row>
    <row r="29" spans="2:15" ht="20.2" customHeight="1" x14ac:dyDescent="0.3">
      <c r="B29" s="18">
        <v>16</v>
      </c>
      <c r="C29" s="19"/>
      <c r="D29" s="222" t="e">
        <f t="shared" si="0"/>
        <v>#REF!</v>
      </c>
      <c r="E29" s="223"/>
      <c r="F29" s="224"/>
      <c r="G29" s="20" t="e">
        <f t="shared" si="1"/>
        <v>#DIV/0!</v>
      </c>
      <c r="H29" s="54">
        <f t="shared" si="5"/>
        <v>-7</v>
      </c>
      <c r="I29" s="225" t="e">
        <f t="shared" si="7"/>
        <v>#DIV/0!</v>
      </c>
      <c r="J29" s="226"/>
      <c r="K29" s="227"/>
      <c r="L29" s="56" t="e">
        <f t="shared" si="2"/>
        <v>#DIV/0!</v>
      </c>
      <c r="M29" s="225" t="e">
        <f t="shared" si="3"/>
        <v>#DIV/0!</v>
      </c>
      <c r="N29" s="276"/>
      <c r="O29" s="96" t="e">
        <f t="shared" si="4"/>
        <v>#DIV/0!</v>
      </c>
    </row>
    <row r="30" spans="2:15" ht="20.2" customHeight="1" x14ac:dyDescent="0.3">
      <c r="B30" s="18">
        <v>17</v>
      </c>
      <c r="C30" s="19"/>
      <c r="D30" s="222" t="e">
        <f t="shared" si="0"/>
        <v>#REF!</v>
      </c>
      <c r="E30" s="223"/>
      <c r="F30" s="224"/>
      <c r="G30" s="20" t="e">
        <f t="shared" si="1"/>
        <v>#DIV/0!</v>
      </c>
      <c r="H30" s="54">
        <f t="shared" si="5"/>
        <v>-7.5</v>
      </c>
      <c r="I30" s="225" t="e">
        <f t="shared" si="7"/>
        <v>#DIV/0!</v>
      </c>
      <c r="J30" s="226"/>
      <c r="K30" s="227"/>
      <c r="L30" s="56" t="e">
        <f t="shared" si="2"/>
        <v>#DIV/0!</v>
      </c>
      <c r="M30" s="225" t="e">
        <f t="shared" si="3"/>
        <v>#DIV/0!</v>
      </c>
      <c r="N30" s="276"/>
      <c r="O30" s="96" t="e">
        <f t="shared" si="4"/>
        <v>#DIV/0!</v>
      </c>
    </row>
    <row r="31" spans="2:15" ht="20.2" customHeight="1" x14ac:dyDescent="0.3">
      <c r="B31" s="18">
        <v>18</v>
      </c>
      <c r="C31" s="19"/>
      <c r="D31" s="222" t="e">
        <f t="shared" si="0"/>
        <v>#REF!</v>
      </c>
      <c r="E31" s="223"/>
      <c r="F31" s="224"/>
      <c r="G31" s="20" t="e">
        <f t="shared" si="1"/>
        <v>#DIV/0!</v>
      </c>
      <c r="H31" s="54">
        <f t="shared" si="5"/>
        <v>-8</v>
      </c>
      <c r="I31" s="225" t="e">
        <f t="shared" si="7"/>
        <v>#DIV/0!</v>
      </c>
      <c r="J31" s="226"/>
      <c r="K31" s="227"/>
      <c r="L31" s="56" t="e">
        <f t="shared" si="2"/>
        <v>#DIV/0!</v>
      </c>
      <c r="M31" s="225" t="e">
        <f t="shared" si="3"/>
        <v>#DIV/0!</v>
      </c>
      <c r="N31" s="276"/>
      <c r="O31" s="96" t="e">
        <f t="shared" si="4"/>
        <v>#DIV/0!</v>
      </c>
    </row>
    <row r="32" spans="2:15" ht="20.2" customHeight="1" x14ac:dyDescent="0.3">
      <c r="B32" s="18">
        <v>19</v>
      </c>
      <c r="C32" s="19"/>
      <c r="D32" s="222" t="e">
        <f t="shared" si="0"/>
        <v>#REF!</v>
      </c>
      <c r="E32" s="223"/>
      <c r="F32" s="224"/>
      <c r="G32" s="20" t="e">
        <f t="shared" si="1"/>
        <v>#DIV/0!</v>
      </c>
      <c r="H32" s="54">
        <f t="shared" si="5"/>
        <v>-8.5</v>
      </c>
      <c r="I32" s="225" t="e">
        <f t="shared" si="7"/>
        <v>#DIV/0!</v>
      </c>
      <c r="J32" s="226"/>
      <c r="K32" s="227"/>
      <c r="L32" s="56" t="e">
        <f t="shared" si="2"/>
        <v>#DIV/0!</v>
      </c>
      <c r="M32" s="225" t="e">
        <f t="shared" si="3"/>
        <v>#DIV/0!</v>
      </c>
      <c r="N32" s="276"/>
      <c r="O32" s="96" t="e">
        <f t="shared" si="4"/>
        <v>#DIV/0!</v>
      </c>
    </row>
    <row r="33" spans="2:15" ht="20.2" customHeight="1" x14ac:dyDescent="0.3">
      <c r="B33" s="18">
        <v>20</v>
      </c>
      <c r="C33" s="19"/>
      <c r="D33" s="222" t="e">
        <f>EDATE($C$13,$B33)</f>
        <v>#REF!</v>
      </c>
      <c r="E33" s="223"/>
      <c r="F33" s="224"/>
      <c r="G33" s="20" t="e">
        <f t="shared" si="1"/>
        <v>#DIV/0!</v>
      </c>
      <c r="H33" s="54">
        <f t="shared" si="5"/>
        <v>-9</v>
      </c>
      <c r="I33" s="225" t="e">
        <f t="shared" si="7"/>
        <v>#DIV/0!</v>
      </c>
      <c r="J33" s="226"/>
      <c r="K33" s="227"/>
      <c r="L33" s="56" t="e">
        <f t="shared" si="2"/>
        <v>#DIV/0!</v>
      </c>
      <c r="M33" s="225" t="e">
        <f t="shared" si="3"/>
        <v>#DIV/0!</v>
      </c>
      <c r="N33" s="276"/>
      <c r="O33" s="96" t="e">
        <f t="shared" si="4"/>
        <v>#DIV/0!</v>
      </c>
    </row>
    <row r="34" spans="2:15" ht="20.2" customHeight="1" x14ac:dyDescent="0.3">
      <c r="B34" s="18">
        <v>21</v>
      </c>
      <c r="C34" s="19"/>
      <c r="D34" s="222" t="e">
        <f t="shared" si="0"/>
        <v>#REF!</v>
      </c>
      <c r="E34" s="223"/>
      <c r="F34" s="224"/>
      <c r="G34" s="20" t="e">
        <f t="shared" si="1"/>
        <v>#DIV/0!</v>
      </c>
      <c r="H34" s="54">
        <f t="shared" si="5"/>
        <v>-9.5</v>
      </c>
      <c r="I34" s="225" t="e">
        <f t="shared" si="7"/>
        <v>#DIV/0!</v>
      </c>
      <c r="J34" s="226"/>
      <c r="K34" s="227"/>
      <c r="L34" s="56" t="e">
        <f t="shared" si="2"/>
        <v>#DIV/0!</v>
      </c>
      <c r="M34" s="225" t="e">
        <f t="shared" si="3"/>
        <v>#DIV/0!</v>
      </c>
      <c r="N34" s="276"/>
      <c r="O34" s="96" t="e">
        <f t="shared" si="4"/>
        <v>#DIV/0!</v>
      </c>
    </row>
    <row r="35" spans="2:15" ht="20.2" customHeight="1" x14ac:dyDescent="0.3">
      <c r="B35" s="18">
        <v>22</v>
      </c>
      <c r="C35" s="19"/>
      <c r="D35" s="222" t="e">
        <f t="shared" si="0"/>
        <v>#REF!</v>
      </c>
      <c r="E35" s="223"/>
      <c r="F35" s="224"/>
      <c r="G35" s="20" t="e">
        <f t="shared" si="1"/>
        <v>#DIV/0!</v>
      </c>
      <c r="H35" s="54">
        <f t="shared" si="5"/>
        <v>-10</v>
      </c>
      <c r="I35" s="225" t="e">
        <f t="shared" si="7"/>
        <v>#DIV/0!</v>
      </c>
      <c r="J35" s="226"/>
      <c r="K35" s="227"/>
      <c r="L35" s="56" t="e">
        <f t="shared" si="2"/>
        <v>#DIV/0!</v>
      </c>
      <c r="M35" s="225" t="e">
        <f t="shared" si="3"/>
        <v>#DIV/0!</v>
      </c>
      <c r="N35" s="276"/>
      <c r="O35" s="96" t="e">
        <f t="shared" si="4"/>
        <v>#DIV/0!</v>
      </c>
    </row>
    <row r="36" spans="2:15" ht="20.2" customHeight="1" x14ac:dyDescent="0.3">
      <c r="B36" s="18">
        <v>23</v>
      </c>
      <c r="C36" s="19"/>
      <c r="D36" s="222" t="e">
        <f t="shared" si="0"/>
        <v>#REF!</v>
      </c>
      <c r="E36" s="223"/>
      <c r="F36" s="224"/>
      <c r="G36" s="20" t="e">
        <f t="shared" si="1"/>
        <v>#DIV/0!</v>
      </c>
      <c r="H36" s="54">
        <f t="shared" si="5"/>
        <v>-10.5</v>
      </c>
      <c r="I36" s="225" t="e">
        <f t="shared" si="7"/>
        <v>#DIV/0!</v>
      </c>
      <c r="J36" s="226"/>
      <c r="K36" s="227"/>
      <c r="L36" s="56" t="e">
        <f t="shared" si="2"/>
        <v>#DIV/0!</v>
      </c>
      <c r="M36" s="225" t="e">
        <f t="shared" si="3"/>
        <v>#DIV/0!</v>
      </c>
      <c r="N36" s="276"/>
      <c r="O36" s="96" t="e">
        <f t="shared" si="4"/>
        <v>#DIV/0!</v>
      </c>
    </row>
    <row r="37" spans="2:15" ht="20.2" customHeight="1" x14ac:dyDescent="0.3">
      <c r="B37" s="18">
        <v>24</v>
      </c>
      <c r="C37" s="19"/>
      <c r="D37" s="222" t="e">
        <f t="shared" si="0"/>
        <v>#REF!</v>
      </c>
      <c r="E37" s="223"/>
      <c r="F37" s="224"/>
      <c r="G37" s="20" t="e">
        <f t="shared" si="1"/>
        <v>#DIV/0!</v>
      </c>
      <c r="H37" s="54">
        <f t="shared" si="5"/>
        <v>-11</v>
      </c>
      <c r="I37" s="225" t="e">
        <f t="shared" si="7"/>
        <v>#DIV/0!</v>
      </c>
      <c r="J37" s="226"/>
      <c r="K37" s="227"/>
      <c r="L37" s="56" t="e">
        <f t="shared" si="2"/>
        <v>#DIV/0!</v>
      </c>
      <c r="M37" s="225" t="e">
        <f t="shared" si="3"/>
        <v>#DIV/0!</v>
      </c>
      <c r="N37" s="276"/>
      <c r="O37" s="96" t="e">
        <f t="shared" si="4"/>
        <v>#DIV/0!</v>
      </c>
    </row>
    <row r="38" spans="2:15" ht="20.2" customHeight="1" x14ac:dyDescent="0.3">
      <c r="B38" s="18">
        <v>25</v>
      </c>
      <c r="C38" s="19"/>
      <c r="D38" s="222" t="e">
        <f t="shared" si="0"/>
        <v>#REF!</v>
      </c>
      <c r="E38" s="223"/>
      <c r="F38" s="224"/>
      <c r="G38" s="20" t="e">
        <f t="shared" si="1"/>
        <v>#DIV/0!</v>
      </c>
      <c r="H38" s="54">
        <f t="shared" si="5"/>
        <v>-11.5</v>
      </c>
      <c r="I38" s="225" t="e">
        <f t="shared" si="7"/>
        <v>#DIV/0!</v>
      </c>
      <c r="J38" s="226"/>
      <c r="K38" s="227"/>
      <c r="L38" s="56" t="e">
        <f t="shared" si="2"/>
        <v>#DIV/0!</v>
      </c>
      <c r="M38" s="225" t="e">
        <f t="shared" si="3"/>
        <v>#DIV/0!</v>
      </c>
      <c r="N38" s="276"/>
      <c r="O38" s="96" t="e">
        <f t="shared" si="4"/>
        <v>#DIV/0!</v>
      </c>
    </row>
    <row r="39" spans="2:15" ht="20.2" customHeight="1" x14ac:dyDescent="0.3">
      <c r="B39" s="18">
        <v>26</v>
      </c>
      <c r="C39" s="19"/>
      <c r="D39" s="222" t="e">
        <f t="shared" si="0"/>
        <v>#REF!</v>
      </c>
      <c r="E39" s="223"/>
      <c r="F39" s="224"/>
      <c r="G39" s="20" t="e">
        <f t="shared" si="1"/>
        <v>#DIV/0!</v>
      </c>
      <c r="H39" s="54">
        <f t="shared" si="5"/>
        <v>-12</v>
      </c>
      <c r="I39" s="225" t="e">
        <f t="shared" si="7"/>
        <v>#DIV/0!</v>
      </c>
      <c r="J39" s="226"/>
      <c r="K39" s="227"/>
      <c r="L39" s="56" t="e">
        <f t="shared" si="2"/>
        <v>#DIV/0!</v>
      </c>
      <c r="M39" s="225" t="e">
        <f t="shared" si="3"/>
        <v>#DIV/0!</v>
      </c>
      <c r="N39" s="276"/>
      <c r="O39" s="96" t="e">
        <f t="shared" si="4"/>
        <v>#DIV/0!</v>
      </c>
    </row>
    <row r="40" spans="2:15" ht="20.2" customHeight="1" x14ac:dyDescent="0.3">
      <c r="B40" s="18">
        <v>27</v>
      </c>
      <c r="C40" s="19"/>
      <c r="D40" s="222" t="e">
        <f t="shared" si="0"/>
        <v>#REF!</v>
      </c>
      <c r="E40" s="223"/>
      <c r="F40" s="224"/>
      <c r="G40" s="20" t="e">
        <f t="shared" si="1"/>
        <v>#DIV/0!</v>
      </c>
      <c r="H40" s="54">
        <f t="shared" si="5"/>
        <v>-12.5</v>
      </c>
      <c r="I40" s="225" t="e">
        <f t="shared" si="7"/>
        <v>#DIV/0!</v>
      </c>
      <c r="J40" s="226"/>
      <c r="K40" s="227"/>
      <c r="L40" s="56" t="e">
        <f t="shared" si="2"/>
        <v>#DIV/0!</v>
      </c>
      <c r="M40" s="225" t="e">
        <f t="shared" si="3"/>
        <v>#DIV/0!</v>
      </c>
      <c r="N40" s="276"/>
      <c r="O40" s="96" t="e">
        <f t="shared" si="4"/>
        <v>#DIV/0!</v>
      </c>
    </row>
    <row r="41" spans="2:15" ht="20.2" customHeight="1" x14ac:dyDescent="0.3">
      <c r="B41" s="18">
        <v>28</v>
      </c>
      <c r="C41" s="19"/>
      <c r="D41" s="222" t="e">
        <f t="shared" si="0"/>
        <v>#REF!</v>
      </c>
      <c r="E41" s="223"/>
      <c r="F41" s="224"/>
      <c r="G41" s="20" t="e">
        <f t="shared" si="1"/>
        <v>#DIV/0!</v>
      </c>
      <c r="H41" s="54">
        <f t="shared" si="5"/>
        <v>-13</v>
      </c>
      <c r="I41" s="225" t="e">
        <f t="shared" si="7"/>
        <v>#DIV/0!</v>
      </c>
      <c r="J41" s="226"/>
      <c r="K41" s="227"/>
      <c r="L41" s="56" t="e">
        <f t="shared" si="2"/>
        <v>#DIV/0!</v>
      </c>
      <c r="M41" s="225" t="e">
        <f t="shared" si="3"/>
        <v>#DIV/0!</v>
      </c>
      <c r="N41" s="276"/>
      <c r="O41" s="96" t="e">
        <f t="shared" si="4"/>
        <v>#DIV/0!</v>
      </c>
    </row>
    <row r="42" spans="2:15" ht="20.2" customHeight="1" x14ac:dyDescent="0.3">
      <c r="B42" s="18">
        <v>29</v>
      </c>
      <c r="C42" s="19"/>
      <c r="D42" s="222" t="e">
        <f t="shared" si="0"/>
        <v>#REF!</v>
      </c>
      <c r="E42" s="223"/>
      <c r="F42" s="224"/>
      <c r="G42" s="20" t="e">
        <f t="shared" si="1"/>
        <v>#DIV/0!</v>
      </c>
      <c r="H42" s="54">
        <f t="shared" si="5"/>
        <v>-13.5</v>
      </c>
      <c r="I42" s="225" t="e">
        <f t="shared" si="7"/>
        <v>#DIV/0!</v>
      </c>
      <c r="J42" s="226"/>
      <c r="K42" s="227"/>
      <c r="L42" s="56" t="e">
        <f t="shared" si="2"/>
        <v>#DIV/0!</v>
      </c>
      <c r="M42" s="225" t="e">
        <f t="shared" si="3"/>
        <v>#DIV/0!</v>
      </c>
      <c r="N42" s="276"/>
      <c r="O42" s="96" t="e">
        <f t="shared" si="4"/>
        <v>#DIV/0!</v>
      </c>
    </row>
    <row r="43" spans="2:15" ht="20.2" customHeight="1" x14ac:dyDescent="0.3">
      <c r="B43" s="18">
        <v>30</v>
      </c>
      <c r="C43" s="19"/>
      <c r="D43" s="222" t="e">
        <f t="shared" si="0"/>
        <v>#REF!</v>
      </c>
      <c r="E43" s="223"/>
      <c r="F43" s="224"/>
      <c r="G43" s="20" t="e">
        <f t="shared" si="1"/>
        <v>#DIV/0!</v>
      </c>
      <c r="H43" s="54">
        <f t="shared" si="5"/>
        <v>-14</v>
      </c>
      <c r="I43" s="225" t="e">
        <f t="shared" si="7"/>
        <v>#DIV/0!</v>
      </c>
      <c r="J43" s="226"/>
      <c r="K43" s="227"/>
      <c r="L43" s="56" t="e">
        <f t="shared" si="2"/>
        <v>#DIV/0!</v>
      </c>
      <c r="M43" s="225" t="e">
        <f t="shared" si="3"/>
        <v>#DIV/0!</v>
      </c>
      <c r="N43" s="276"/>
      <c r="O43" s="96" t="e">
        <f t="shared" si="4"/>
        <v>#DIV/0!</v>
      </c>
    </row>
    <row r="44" spans="2:15" ht="20.2" customHeight="1" x14ac:dyDescent="0.3">
      <c r="B44" s="18">
        <v>31</v>
      </c>
      <c r="C44" s="19"/>
      <c r="D44" s="222" t="e">
        <f t="shared" si="0"/>
        <v>#REF!</v>
      </c>
      <c r="E44" s="223"/>
      <c r="F44" s="224"/>
      <c r="G44" s="20" t="e">
        <f t="shared" si="1"/>
        <v>#DIV/0!</v>
      </c>
      <c r="H44" s="54">
        <f t="shared" si="5"/>
        <v>-14.5</v>
      </c>
      <c r="I44" s="225" t="e">
        <f t="shared" si="7"/>
        <v>#DIV/0!</v>
      </c>
      <c r="J44" s="226"/>
      <c r="K44" s="227"/>
      <c r="L44" s="56" t="e">
        <f t="shared" si="2"/>
        <v>#DIV/0!</v>
      </c>
      <c r="M44" s="225" t="e">
        <f t="shared" si="3"/>
        <v>#DIV/0!</v>
      </c>
      <c r="N44" s="276"/>
      <c r="O44" s="96" t="e">
        <f t="shared" si="4"/>
        <v>#DIV/0!</v>
      </c>
    </row>
    <row r="45" spans="2:15" ht="20.2" customHeight="1" x14ac:dyDescent="0.3">
      <c r="B45" s="18">
        <v>32</v>
      </c>
      <c r="C45" s="19"/>
      <c r="D45" s="222" t="e">
        <f t="shared" si="0"/>
        <v>#REF!</v>
      </c>
      <c r="E45" s="223"/>
      <c r="F45" s="224"/>
      <c r="G45" s="20" t="e">
        <f t="shared" si="1"/>
        <v>#DIV/0!</v>
      </c>
      <c r="H45" s="54">
        <f t="shared" si="5"/>
        <v>-15</v>
      </c>
      <c r="I45" s="225" t="e">
        <f t="shared" si="7"/>
        <v>#DIV/0!</v>
      </c>
      <c r="J45" s="226"/>
      <c r="K45" s="227"/>
      <c r="L45" s="56" t="e">
        <f t="shared" si="2"/>
        <v>#DIV/0!</v>
      </c>
      <c r="M45" s="225" t="e">
        <f t="shared" si="3"/>
        <v>#DIV/0!</v>
      </c>
      <c r="N45" s="276"/>
      <c r="O45" s="96" t="e">
        <f t="shared" si="4"/>
        <v>#DIV/0!</v>
      </c>
    </row>
    <row r="46" spans="2:15" ht="20.2" customHeight="1" x14ac:dyDescent="0.3">
      <c r="B46" s="18">
        <v>33</v>
      </c>
      <c r="C46" s="19"/>
      <c r="D46" s="222" t="e">
        <f t="shared" si="0"/>
        <v>#REF!</v>
      </c>
      <c r="E46" s="223"/>
      <c r="F46" s="224"/>
      <c r="G46" s="20" t="e">
        <f t="shared" si="1"/>
        <v>#DIV/0!</v>
      </c>
      <c r="H46" s="54">
        <f t="shared" si="5"/>
        <v>-15.5</v>
      </c>
      <c r="I46" s="225" t="e">
        <f t="shared" si="7"/>
        <v>#DIV/0!</v>
      </c>
      <c r="J46" s="226"/>
      <c r="K46" s="227"/>
      <c r="L46" s="56" t="e">
        <f t="shared" si="2"/>
        <v>#DIV/0!</v>
      </c>
      <c r="M46" s="225" t="e">
        <f t="shared" si="3"/>
        <v>#DIV/0!</v>
      </c>
      <c r="N46" s="276"/>
      <c r="O46" s="96" t="e">
        <f t="shared" si="4"/>
        <v>#DIV/0!</v>
      </c>
    </row>
    <row r="47" spans="2:15" ht="20.2" customHeight="1" x14ac:dyDescent="0.3">
      <c r="B47" s="18">
        <v>34</v>
      </c>
      <c r="C47" s="19"/>
      <c r="D47" s="222" t="e">
        <f t="shared" si="0"/>
        <v>#REF!</v>
      </c>
      <c r="E47" s="223"/>
      <c r="F47" s="224"/>
      <c r="G47" s="20" t="e">
        <f t="shared" si="1"/>
        <v>#DIV/0!</v>
      </c>
      <c r="H47" s="54">
        <f t="shared" si="5"/>
        <v>-16</v>
      </c>
      <c r="I47" s="225" t="e">
        <f t="shared" si="7"/>
        <v>#DIV/0!</v>
      </c>
      <c r="J47" s="226"/>
      <c r="K47" s="227"/>
      <c r="L47" s="56" t="e">
        <f t="shared" si="2"/>
        <v>#DIV/0!</v>
      </c>
      <c r="M47" s="225" t="e">
        <f t="shared" si="3"/>
        <v>#DIV/0!</v>
      </c>
      <c r="N47" s="276"/>
      <c r="O47" s="96" t="e">
        <f t="shared" si="4"/>
        <v>#DIV/0!</v>
      </c>
    </row>
    <row r="48" spans="2:15" ht="20.2" customHeight="1" x14ac:dyDescent="0.3">
      <c r="B48" s="18">
        <v>35</v>
      </c>
      <c r="C48" s="19"/>
      <c r="D48" s="222" t="e">
        <f t="shared" si="0"/>
        <v>#REF!</v>
      </c>
      <c r="E48" s="223"/>
      <c r="F48" s="224"/>
      <c r="G48" s="20" t="e">
        <f t="shared" si="1"/>
        <v>#DIV/0!</v>
      </c>
      <c r="H48" s="54">
        <f t="shared" si="5"/>
        <v>-16.5</v>
      </c>
      <c r="I48" s="225" t="e">
        <f t="shared" si="7"/>
        <v>#DIV/0!</v>
      </c>
      <c r="J48" s="226"/>
      <c r="K48" s="227"/>
      <c r="L48" s="56" t="e">
        <f t="shared" si="2"/>
        <v>#DIV/0!</v>
      </c>
      <c r="M48" s="225" t="e">
        <f t="shared" si="3"/>
        <v>#DIV/0!</v>
      </c>
      <c r="N48" s="276"/>
      <c r="O48" s="96" t="e">
        <f t="shared" si="4"/>
        <v>#DIV/0!</v>
      </c>
    </row>
    <row r="49" spans="2:15" ht="20.2" customHeight="1" x14ac:dyDescent="0.3">
      <c r="B49" s="18">
        <v>36</v>
      </c>
      <c r="C49" s="19"/>
      <c r="D49" s="222" t="e">
        <f t="shared" si="0"/>
        <v>#REF!</v>
      </c>
      <c r="E49" s="223"/>
      <c r="F49" s="224"/>
      <c r="G49" s="20" t="e">
        <f t="shared" si="1"/>
        <v>#DIV/0!</v>
      </c>
      <c r="H49" s="54">
        <f t="shared" si="5"/>
        <v>-17</v>
      </c>
      <c r="I49" s="225" t="e">
        <f t="shared" si="7"/>
        <v>#DIV/0!</v>
      </c>
      <c r="J49" s="226"/>
      <c r="K49" s="227"/>
      <c r="L49" s="56" t="e">
        <f t="shared" si="2"/>
        <v>#DIV/0!</v>
      </c>
      <c r="M49" s="225" t="e">
        <f t="shared" si="3"/>
        <v>#DIV/0!</v>
      </c>
      <c r="N49" s="276"/>
      <c r="O49" s="96" t="e">
        <f t="shared" si="4"/>
        <v>#DIV/0!</v>
      </c>
    </row>
    <row r="50" spans="2:15" ht="20.2" customHeight="1" x14ac:dyDescent="0.3">
      <c r="B50" s="18">
        <v>37</v>
      </c>
      <c r="C50" s="19"/>
      <c r="D50" s="222" t="e">
        <f t="shared" si="0"/>
        <v>#REF!</v>
      </c>
      <c r="E50" s="223"/>
      <c r="F50" s="224"/>
      <c r="G50" s="20" t="e">
        <f t="shared" si="1"/>
        <v>#DIV/0!</v>
      </c>
      <c r="H50" s="54">
        <f t="shared" si="5"/>
        <v>-17.5</v>
      </c>
      <c r="I50" s="225" t="e">
        <f t="shared" si="7"/>
        <v>#DIV/0!</v>
      </c>
      <c r="J50" s="226"/>
      <c r="K50" s="227"/>
      <c r="L50" s="56" t="e">
        <f t="shared" si="2"/>
        <v>#DIV/0!</v>
      </c>
      <c r="M50" s="225" t="e">
        <f t="shared" si="3"/>
        <v>#DIV/0!</v>
      </c>
      <c r="N50" s="276"/>
      <c r="O50" s="96" t="e">
        <f t="shared" si="4"/>
        <v>#DIV/0!</v>
      </c>
    </row>
    <row r="51" spans="2:15" ht="20.2" customHeight="1" x14ac:dyDescent="0.3">
      <c r="B51" s="18">
        <v>38</v>
      </c>
      <c r="C51" s="19"/>
      <c r="D51" s="222" t="e">
        <f t="shared" si="0"/>
        <v>#REF!</v>
      </c>
      <c r="E51" s="223"/>
      <c r="F51" s="224"/>
      <c r="G51" s="20" t="e">
        <f t="shared" si="1"/>
        <v>#DIV/0!</v>
      </c>
      <c r="H51" s="54">
        <f t="shared" si="5"/>
        <v>-18</v>
      </c>
      <c r="I51" s="225" t="e">
        <f t="shared" si="7"/>
        <v>#DIV/0!</v>
      </c>
      <c r="J51" s="226"/>
      <c r="K51" s="227"/>
      <c r="L51" s="56" t="e">
        <f t="shared" si="2"/>
        <v>#DIV/0!</v>
      </c>
      <c r="M51" s="225" t="e">
        <f t="shared" si="3"/>
        <v>#DIV/0!</v>
      </c>
      <c r="N51" s="276"/>
      <c r="O51" s="96" t="e">
        <f t="shared" si="4"/>
        <v>#DIV/0!</v>
      </c>
    </row>
    <row r="52" spans="2:15" ht="20.2" customHeight="1" x14ac:dyDescent="0.3">
      <c r="B52" s="18">
        <v>39</v>
      </c>
      <c r="C52" s="19"/>
      <c r="D52" s="222" t="e">
        <f t="shared" si="0"/>
        <v>#REF!</v>
      </c>
      <c r="E52" s="223"/>
      <c r="F52" s="224"/>
      <c r="G52" s="20" t="e">
        <f t="shared" si="1"/>
        <v>#DIV/0!</v>
      </c>
      <c r="H52" s="54">
        <f t="shared" si="5"/>
        <v>-18.5</v>
      </c>
      <c r="I52" s="225" t="e">
        <f t="shared" si="7"/>
        <v>#DIV/0!</v>
      </c>
      <c r="J52" s="226"/>
      <c r="K52" s="227"/>
      <c r="L52" s="56" t="e">
        <f t="shared" si="2"/>
        <v>#DIV/0!</v>
      </c>
      <c r="M52" s="225" t="e">
        <f t="shared" si="3"/>
        <v>#DIV/0!</v>
      </c>
      <c r="N52" s="276"/>
      <c r="O52" s="96" t="e">
        <f t="shared" si="4"/>
        <v>#DIV/0!</v>
      </c>
    </row>
    <row r="53" spans="2:15" ht="20.2" customHeight="1" x14ac:dyDescent="0.3">
      <c r="B53" s="18">
        <v>40</v>
      </c>
      <c r="C53" s="19"/>
      <c r="D53" s="222" t="e">
        <f t="shared" si="0"/>
        <v>#REF!</v>
      </c>
      <c r="E53" s="223"/>
      <c r="F53" s="224"/>
      <c r="G53" s="20" t="e">
        <f t="shared" si="1"/>
        <v>#DIV/0!</v>
      </c>
      <c r="H53" s="54">
        <f t="shared" si="5"/>
        <v>-19</v>
      </c>
      <c r="I53" s="225" t="e">
        <f t="shared" si="7"/>
        <v>#DIV/0!</v>
      </c>
      <c r="J53" s="226"/>
      <c r="K53" s="227"/>
      <c r="L53" s="56" t="e">
        <f t="shared" si="2"/>
        <v>#DIV/0!</v>
      </c>
      <c r="M53" s="225" t="e">
        <f t="shared" si="3"/>
        <v>#DIV/0!</v>
      </c>
      <c r="N53" s="276"/>
      <c r="O53" s="96" t="e">
        <f t="shared" si="4"/>
        <v>#DIV/0!</v>
      </c>
    </row>
    <row r="54" spans="2:15" ht="20.2" customHeight="1" x14ac:dyDescent="0.3">
      <c r="B54" s="18">
        <v>41</v>
      </c>
      <c r="C54" s="19"/>
      <c r="D54" s="222" t="e">
        <f t="shared" si="0"/>
        <v>#REF!</v>
      </c>
      <c r="E54" s="223"/>
      <c r="F54" s="224"/>
      <c r="G54" s="20" t="e">
        <f t="shared" si="1"/>
        <v>#DIV/0!</v>
      </c>
      <c r="H54" s="54">
        <f t="shared" si="5"/>
        <v>-19.5</v>
      </c>
      <c r="I54" s="225" t="e">
        <f t="shared" si="7"/>
        <v>#DIV/0!</v>
      </c>
      <c r="J54" s="226"/>
      <c r="K54" s="227"/>
      <c r="L54" s="56" t="e">
        <f t="shared" si="2"/>
        <v>#DIV/0!</v>
      </c>
      <c r="M54" s="225" t="e">
        <f t="shared" si="3"/>
        <v>#DIV/0!</v>
      </c>
      <c r="N54" s="276"/>
      <c r="O54" s="96" t="e">
        <f t="shared" si="4"/>
        <v>#DIV/0!</v>
      </c>
    </row>
    <row r="55" spans="2:15" ht="20.2" customHeight="1" x14ac:dyDescent="0.3">
      <c r="B55" s="18">
        <v>42</v>
      </c>
      <c r="C55" s="19"/>
      <c r="D55" s="222" t="e">
        <f t="shared" si="0"/>
        <v>#REF!</v>
      </c>
      <c r="E55" s="223"/>
      <c r="F55" s="224"/>
      <c r="G55" s="20" t="e">
        <f t="shared" si="1"/>
        <v>#DIV/0!</v>
      </c>
      <c r="H55" s="54">
        <f t="shared" si="5"/>
        <v>-20</v>
      </c>
      <c r="I55" s="225" t="e">
        <f t="shared" si="7"/>
        <v>#DIV/0!</v>
      </c>
      <c r="J55" s="226"/>
      <c r="K55" s="227"/>
      <c r="L55" s="56" t="e">
        <f t="shared" si="2"/>
        <v>#DIV/0!</v>
      </c>
      <c r="M55" s="225" t="e">
        <f t="shared" si="3"/>
        <v>#DIV/0!</v>
      </c>
      <c r="N55" s="276"/>
      <c r="O55" s="96" t="e">
        <f t="shared" si="4"/>
        <v>#DIV/0!</v>
      </c>
    </row>
    <row r="56" spans="2:15" ht="20.2" customHeight="1" x14ac:dyDescent="0.3">
      <c r="B56" s="18">
        <v>43</v>
      </c>
      <c r="C56" s="19"/>
      <c r="D56" s="222" t="e">
        <f t="shared" si="0"/>
        <v>#REF!</v>
      </c>
      <c r="E56" s="223"/>
      <c r="F56" s="224"/>
      <c r="G56" s="20" t="e">
        <f t="shared" si="1"/>
        <v>#DIV/0!</v>
      </c>
      <c r="H56" s="54">
        <f t="shared" si="5"/>
        <v>-20.5</v>
      </c>
      <c r="I56" s="225" t="e">
        <f t="shared" si="7"/>
        <v>#DIV/0!</v>
      </c>
      <c r="J56" s="226"/>
      <c r="K56" s="227"/>
      <c r="L56" s="56" t="e">
        <f t="shared" si="2"/>
        <v>#DIV/0!</v>
      </c>
      <c r="M56" s="225" t="e">
        <f t="shared" si="3"/>
        <v>#DIV/0!</v>
      </c>
      <c r="N56" s="276"/>
      <c r="O56" s="96" t="e">
        <f t="shared" si="4"/>
        <v>#DIV/0!</v>
      </c>
    </row>
    <row r="57" spans="2:15" ht="20.2" customHeight="1" x14ac:dyDescent="0.3">
      <c r="B57" s="18">
        <v>44</v>
      </c>
      <c r="C57" s="19"/>
      <c r="D57" s="222" t="e">
        <f t="shared" si="0"/>
        <v>#REF!</v>
      </c>
      <c r="E57" s="223"/>
      <c r="F57" s="224"/>
      <c r="G57" s="20" t="e">
        <f t="shared" si="1"/>
        <v>#DIV/0!</v>
      </c>
      <c r="H57" s="54">
        <f t="shared" si="5"/>
        <v>-21</v>
      </c>
      <c r="I57" s="225" t="e">
        <f t="shared" si="7"/>
        <v>#DIV/0!</v>
      </c>
      <c r="J57" s="226"/>
      <c r="K57" s="227"/>
      <c r="L57" s="56" t="e">
        <f t="shared" si="2"/>
        <v>#DIV/0!</v>
      </c>
      <c r="M57" s="225" t="e">
        <f t="shared" si="3"/>
        <v>#DIV/0!</v>
      </c>
      <c r="N57" s="276"/>
      <c r="O57" s="96" t="e">
        <f t="shared" si="4"/>
        <v>#DIV/0!</v>
      </c>
    </row>
    <row r="58" spans="2:15" ht="20.2" customHeight="1" x14ac:dyDescent="0.3">
      <c r="B58" s="18">
        <v>45</v>
      </c>
      <c r="C58" s="19"/>
      <c r="D58" s="222" t="e">
        <f t="shared" si="0"/>
        <v>#REF!</v>
      </c>
      <c r="E58" s="223"/>
      <c r="F58" s="224"/>
      <c r="G58" s="20" t="e">
        <f t="shared" si="1"/>
        <v>#DIV/0!</v>
      </c>
      <c r="H58" s="54">
        <f t="shared" si="5"/>
        <v>-21.5</v>
      </c>
      <c r="I58" s="225" t="e">
        <f t="shared" si="7"/>
        <v>#DIV/0!</v>
      </c>
      <c r="J58" s="226"/>
      <c r="K58" s="227"/>
      <c r="L58" s="56" t="e">
        <f t="shared" si="2"/>
        <v>#DIV/0!</v>
      </c>
      <c r="M58" s="225" t="e">
        <f t="shared" si="3"/>
        <v>#DIV/0!</v>
      </c>
      <c r="N58" s="276"/>
      <c r="O58" s="96" t="e">
        <f t="shared" si="4"/>
        <v>#DIV/0!</v>
      </c>
    </row>
    <row r="59" spans="2:15" ht="20.2" customHeight="1" x14ac:dyDescent="0.3">
      <c r="B59" s="18">
        <v>46</v>
      </c>
      <c r="C59" s="19"/>
      <c r="D59" s="222" t="e">
        <f t="shared" si="0"/>
        <v>#REF!</v>
      </c>
      <c r="E59" s="223"/>
      <c r="F59" s="224"/>
      <c r="G59" s="20" t="e">
        <f t="shared" si="1"/>
        <v>#DIV/0!</v>
      </c>
      <c r="H59" s="54">
        <f t="shared" si="5"/>
        <v>-22</v>
      </c>
      <c r="I59" s="225" t="e">
        <f t="shared" si="7"/>
        <v>#DIV/0!</v>
      </c>
      <c r="J59" s="226"/>
      <c r="K59" s="227"/>
      <c r="L59" s="56" t="e">
        <f t="shared" si="2"/>
        <v>#DIV/0!</v>
      </c>
      <c r="M59" s="225" t="e">
        <f t="shared" si="3"/>
        <v>#DIV/0!</v>
      </c>
      <c r="N59" s="276"/>
      <c r="O59" s="96" t="e">
        <f t="shared" si="4"/>
        <v>#DIV/0!</v>
      </c>
    </row>
    <row r="60" spans="2:15" ht="20.2" customHeight="1" x14ac:dyDescent="0.3">
      <c r="B60" s="18">
        <v>47</v>
      </c>
      <c r="C60" s="19"/>
      <c r="D60" s="222" t="e">
        <f t="shared" si="0"/>
        <v>#REF!</v>
      </c>
      <c r="E60" s="223"/>
      <c r="F60" s="224"/>
      <c r="G60" s="20" t="e">
        <f t="shared" si="1"/>
        <v>#DIV/0!</v>
      </c>
      <c r="H60" s="54">
        <f t="shared" si="5"/>
        <v>-22.5</v>
      </c>
      <c r="I60" s="225" t="e">
        <f t="shared" si="7"/>
        <v>#DIV/0!</v>
      </c>
      <c r="J60" s="226"/>
      <c r="K60" s="227"/>
      <c r="L60" s="56" t="e">
        <f t="shared" si="2"/>
        <v>#DIV/0!</v>
      </c>
      <c r="M60" s="225" t="e">
        <f t="shared" si="3"/>
        <v>#DIV/0!</v>
      </c>
      <c r="N60" s="276"/>
      <c r="O60" s="96" t="e">
        <f t="shared" si="4"/>
        <v>#DIV/0!</v>
      </c>
    </row>
    <row r="61" spans="2:15" ht="20.2" customHeight="1" x14ac:dyDescent="0.3">
      <c r="B61" s="18">
        <v>48</v>
      </c>
      <c r="C61" s="19"/>
      <c r="D61" s="222" t="e">
        <f t="shared" si="0"/>
        <v>#REF!</v>
      </c>
      <c r="E61" s="223"/>
      <c r="F61" s="224"/>
      <c r="G61" s="20" t="e">
        <f t="shared" si="1"/>
        <v>#DIV/0!</v>
      </c>
      <c r="H61" s="54">
        <f t="shared" si="5"/>
        <v>-23</v>
      </c>
      <c r="I61" s="225" t="e">
        <f t="shared" si="7"/>
        <v>#DIV/0!</v>
      </c>
      <c r="J61" s="226"/>
      <c r="K61" s="227"/>
      <c r="L61" s="56" t="e">
        <f t="shared" si="2"/>
        <v>#DIV/0!</v>
      </c>
      <c r="M61" s="225" t="e">
        <f t="shared" si="3"/>
        <v>#DIV/0!</v>
      </c>
      <c r="N61" s="276"/>
      <c r="O61" s="96" t="e">
        <f t="shared" si="4"/>
        <v>#DIV/0!</v>
      </c>
    </row>
    <row r="62" spans="2:15" ht="20.2" customHeight="1" thickBot="1" x14ac:dyDescent="0.35">
      <c r="B62" s="25"/>
      <c r="C62" s="26"/>
      <c r="D62" s="229"/>
      <c r="E62" s="230"/>
      <c r="F62" s="231"/>
      <c r="G62" s="26"/>
      <c r="H62" s="27"/>
      <c r="I62" s="232"/>
      <c r="J62" s="233"/>
      <c r="K62" s="234"/>
      <c r="L62" s="28"/>
      <c r="M62" s="235"/>
      <c r="N62" s="263"/>
      <c r="O62" s="29"/>
    </row>
    <row r="63" spans="2:15" ht="15" thickTop="1" x14ac:dyDescent="0.3"/>
  </sheetData>
  <mergeCells count="160">
    <mergeCell ref="B10:B11"/>
    <mergeCell ref="C10:C11"/>
    <mergeCell ref="D10:F11"/>
    <mergeCell ref="G10:G11"/>
    <mergeCell ref="D13:F13"/>
    <mergeCell ref="I13:K13"/>
    <mergeCell ref="M13:N13"/>
    <mergeCell ref="F2:G2"/>
    <mergeCell ref="F3:G3"/>
    <mergeCell ref="N6:O6"/>
    <mergeCell ref="F7:G7"/>
    <mergeCell ref="D14:F14"/>
    <mergeCell ref="I14:K14"/>
    <mergeCell ref="M14:N14"/>
    <mergeCell ref="D15:F15"/>
    <mergeCell ref="I15:K15"/>
    <mergeCell ref="M15:N15"/>
    <mergeCell ref="D16:F16"/>
    <mergeCell ref="I16:K16"/>
    <mergeCell ref="M16:N16"/>
    <mergeCell ref="D17:F17"/>
    <mergeCell ref="I17:K17"/>
    <mergeCell ref="M17:N17"/>
    <mergeCell ref="D18:F18"/>
    <mergeCell ref="I18:K18"/>
    <mergeCell ref="M18:N18"/>
    <mergeCell ref="D19:F19"/>
    <mergeCell ref="I19:K19"/>
    <mergeCell ref="M19:N19"/>
    <mergeCell ref="D20:F20"/>
    <mergeCell ref="I20:K20"/>
    <mergeCell ref="M20:N20"/>
    <mergeCell ref="D21:F21"/>
    <mergeCell ref="I21:K21"/>
    <mergeCell ref="M21:N21"/>
    <mergeCell ref="D22:F22"/>
    <mergeCell ref="I22:K22"/>
    <mergeCell ref="M22:N22"/>
    <mergeCell ref="D23:F23"/>
    <mergeCell ref="I23:K23"/>
    <mergeCell ref="M23:N23"/>
    <mergeCell ref="D24:F24"/>
    <mergeCell ref="I24:K24"/>
    <mergeCell ref="M24:N24"/>
    <mergeCell ref="D25:F25"/>
    <mergeCell ref="I25:K25"/>
    <mergeCell ref="M25:N25"/>
    <mergeCell ref="D26:F26"/>
    <mergeCell ref="I26:K26"/>
    <mergeCell ref="M26:N26"/>
    <mergeCell ref="D27:F27"/>
    <mergeCell ref="I27:K27"/>
    <mergeCell ref="M27:N27"/>
    <mergeCell ref="D28:F28"/>
    <mergeCell ref="I28:K28"/>
    <mergeCell ref="M28:N28"/>
    <mergeCell ref="D29:F29"/>
    <mergeCell ref="I29:K29"/>
    <mergeCell ref="M29:N29"/>
    <mergeCell ref="D30:F30"/>
    <mergeCell ref="I30:K30"/>
    <mergeCell ref="M30:N30"/>
    <mergeCell ref="D31:F31"/>
    <mergeCell ref="I31:K31"/>
    <mergeCell ref="M31:N31"/>
    <mergeCell ref="D32:F32"/>
    <mergeCell ref="I32:K32"/>
    <mergeCell ref="M32:N32"/>
    <mergeCell ref="D33:F33"/>
    <mergeCell ref="I33:K33"/>
    <mergeCell ref="M33:N33"/>
    <mergeCell ref="D34:F34"/>
    <mergeCell ref="I34:K34"/>
    <mergeCell ref="M34:N34"/>
    <mergeCell ref="D35:F35"/>
    <mergeCell ref="I35:K35"/>
    <mergeCell ref="M35:N35"/>
    <mergeCell ref="D36:F36"/>
    <mergeCell ref="I36:K36"/>
    <mergeCell ref="M36:N36"/>
    <mergeCell ref="D37:F37"/>
    <mergeCell ref="I37:K37"/>
    <mergeCell ref="M37:N37"/>
    <mergeCell ref="D38:F38"/>
    <mergeCell ref="I38:K38"/>
    <mergeCell ref="M38:N38"/>
    <mergeCell ref="D39:F39"/>
    <mergeCell ref="I39:K39"/>
    <mergeCell ref="M39:N39"/>
    <mergeCell ref="D40:F40"/>
    <mergeCell ref="I40:K40"/>
    <mergeCell ref="M40:N40"/>
    <mergeCell ref="D41:F41"/>
    <mergeCell ref="I41:K41"/>
    <mergeCell ref="M41:N41"/>
    <mergeCell ref="D42:F42"/>
    <mergeCell ref="I42:K42"/>
    <mergeCell ref="M42:N42"/>
    <mergeCell ref="D43:F43"/>
    <mergeCell ref="I43:K43"/>
    <mergeCell ref="M43:N43"/>
    <mergeCell ref="D44:F44"/>
    <mergeCell ref="I44:K44"/>
    <mergeCell ref="M44:N44"/>
    <mergeCell ref="D45:F45"/>
    <mergeCell ref="I45:K45"/>
    <mergeCell ref="M45:N45"/>
    <mergeCell ref="D46:F46"/>
    <mergeCell ref="I46:K46"/>
    <mergeCell ref="M46:N46"/>
    <mergeCell ref="D47:F47"/>
    <mergeCell ref="I47:K47"/>
    <mergeCell ref="M47:N47"/>
    <mergeCell ref="D48:F48"/>
    <mergeCell ref="I48:K48"/>
    <mergeCell ref="M48:N48"/>
    <mergeCell ref="D49:F49"/>
    <mergeCell ref="I49:K49"/>
    <mergeCell ref="M49:N49"/>
    <mergeCell ref="I53:K53"/>
    <mergeCell ref="M53:N53"/>
    <mergeCell ref="D54:F54"/>
    <mergeCell ref="I54:K54"/>
    <mergeCell ref="M54:N54"/>
    <mergeCell ref="D55:F55"/>
    <mergeCell ref="I55:K55"/>
    <mergeCell ref="M55:N55"/>
    <mergeCell ref="D50:F50"/>
    <mergeCell ref="I50:K50"/>
    <mergeCell ref="M50:N50"/>
    <mergeCell ref="D51:F51"/>
    <mergeCell ref="I51:K51"/>
    <mergeCell ref="M51:N51"/>
    <mergeCell ref="D52:F52"/>
    <mergeCell ref="I52:K52"/>
    <mergeCell ref="M52:N52"/>
    <mergeCell ref="D62:F62"/>
    <mergeCell ref="I62:K62"/>
    <mergeCell ref="M62:N62"/>
    <mergeCell ref="H10:K11"/>
    <mergeCell ref="L10:N11"/>
    <mergeCell ref="D60:F60"/>
    <mergeCell ref="I60:K60"/>
    <mergeCell ref="M60:N60"/>
    <mergeCell ref="D61:F61"/>
    <mergeCell ref="I61:K61"/>
    <mergeCell ref="D56:F56"/>
    <mergeCell ref="I56:K56"/>
    <mergeCell ref="M56:N56"/>
    <mergeCell ref="D57:F57"/>
    <mergeCell ref="I57:K57"/>
    <mergeCell ref="M57:N57"/>
    <mergeCell ref="M61:N61"/>
    <mergeCell ref="D58:F58"/>
    <mergeCell ref="I58:K58"/>
    <mergeCell ref="M58:N58"/>
    <mergeCell ref="D59:F59"/>
    <mergeCell ref="I59:K59"/>
    <mergeCell ref="M59:N59"/>
    <mergeCell ref="D53:F53"/>
  </mergeCells>
  <pageMargins left="0.23622047244094491" right="0.23622047244094491" top="0.43307086614173229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INPUT</vt:lpstr>
      <vt:lpstr>10</vt:lpstr>
      <vt:lpstr>12OLD</vt:lpstr>
      <vt:lpstr>18</vt:lpstr>
      <vt:lpstr>24</vt:lpstr>
      <vt:lpstr>30</vt:lpstr>
      <vt:lpstr>36</vt:lpstr>
      <vt:lpstr>48</vt:lpstr>
      <vt:lpstr>48 (2)</vt:lpstr>
      <vt:lpstr>12</vt:lpstr>
      <vt:lpstr>KARTU</vt:lpstr>
      <vt:lpstr>Sheet2</vt:lpstr>
      <vt:lpstr>Sheet3</vt:lpstr>
      <vt:lpstr>'12'!Print_Area</vt:lpstr>
      <vt:lpstr>KARTU!Print_Area</vt:lpstr>
      <vt:lpstr>'36'!Print_Titles</vt:lpstr>
      <vt:lpstr>'48'!Print_Titles</vt:lpstr>
      <vt:lpstr>'48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</dc:creator>
  <cp:lastModifiedBy>Sahabatcomp1@outlook.co.id</cp:lastModifiedBy>
  <cp:lastPrinted>2018-11-30T02:43:01Z</cp:lastPrinted>
  <dcterms:created xsi:type="dcterms:W3CDTF">2016-10-31T02:40:04Z</dcterms:created>
  <dcterms:modified xsi:type="dcterms:W3CDTF">2025-07-18T03:58:08Z</dcterms:modified>
</cp:coreProperties>
</file>